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74" documentId="120_S{2AC9BD13-BADA-5192-A53E-5A8FF88502F6}" xr6:coauthVersionLast="47" xr6:coauthVersionMax="47" xr10:uidLastSave="{FD0F0773-D392-41BF-A4E9-FFF96BBD5BDE}"/>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<sst xmlns="http://schemas.openxmlformats.org/spreadsheetml/2006/main" count="180298" uniqueCount="39131">
  <si>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</si>
  <si>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</si>
  <si>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</si>
  <si>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</si>
  <si>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</si>
  <si>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</si>
  <si>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</si>
  <si>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</si>
  <si>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</si>
  <si>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</si>
  <si>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</si>
  <si>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</si>
  <si>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</si>
  <si>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</si>
  <si>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</si>
  <si>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</si>
  <si>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</si>
  <si>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</si>
  <si>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</si>
  <si>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</si>
  <si>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</si>
  <si>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</si>
  <si>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</si>
  <si>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</si>
  <si>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</si>
  <si>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</si>
  <si>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</si>
  <si>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</si>
  <si>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</si>
  <si>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</si>
  <si>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</si>
  <si>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</si>
  <si>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</si>
  <si>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</si>
  <si>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</si>
  <si>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</si>
  <si>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</si>
  <si>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</si>
  <si>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</si>
  <si>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</si>
  <si>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</si>
  <si>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</si>
  <si>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</si>
  <si>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</si>
  <si>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</si>
  <si>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</si>
  <si>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</si>
  <si>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</si>
  <si>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</si>
  <si>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</si>
  <si>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</si>
  <si>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</si>
  <si>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</si>
  <si>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</si>
  <si>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</si>
  <si>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</si>
  <si>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</si>
  <si>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</si>
  <si>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</si>
  <si>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</si>
  <si>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</si>
  <si>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</si>
  <si>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</si>
  <si>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</si>
  <si>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</si>
  <si>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</si>
  <si>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</si>
  <si>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</si>
  <si>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</si>
  <si>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</si>
  <si>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</si>
  <si>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</si>
  <si>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</si>
  <si>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</si>
  <si>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</si>
  <si>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</si>
  <si>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</si>
  <si>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</si>
  <si>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</si>
  <si>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</si>
  <si>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</si>
  <si>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</si>
  <si>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</si>
  <si>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</si>
  <si>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</si>
  <si>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</si>
  <si>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</si>
  <si>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</si>
  <si>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</si>
  <si>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</si>
  <si>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</si>
  <si>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</si>
  <si>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</si>
  <si>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</si>
  <si>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</si>
  <si>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</si>
  <si>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</si>
  <si>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</si>
  <si>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</si>
  <si>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</si>
  <si>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</si>
  <si>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</si>
  <si>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</si>
  <si>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</si>
  <si>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</si>
  <si>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</si>
  <si>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</si>
  <si>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</si>
  <si>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</si>
  <si>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</si>
  <si>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</si>
  <si>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</si>
  <si>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</si>
  <si>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</si>
  <si>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</si>
  <si>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</si>
  <si>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</si>
  <si>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</si>
  <si>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</si>
  <si>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</si>
  <si>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</si>
  <si>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</si>
  <si>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</si>
  <si>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</si>
  <si>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</si>
  <si>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</si>
  <si>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</si>
  <si>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</si>
  <si>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</si>
  <si>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</si>
  <si>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</si>
  <si>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</si>
  <si>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</si>
  <si>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</si>
  <si>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</si>
  <si>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</si>
  <si>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</si>
  <si>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</si>
  <si>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</si>
  <si>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</si>
  <si>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</si>
  <si>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</si>
  <si>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</si>
  <si>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</si>
  <si>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</si>
  <si>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</si>
  <si>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</si>
  <si>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</si>
  <si>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</si>
  <si>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</si>
  <si>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</si>
  <si>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</si>
  <si>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</si>
  <si>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</si>
  <si>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</si>
  <si>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</si>
  <si>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</si>
  <si>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</si>
  <si>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</si>
  <si>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</si>
  <si>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</si>
  <si>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</si>
  <si>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</si>
  <si>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</si>
  <si>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</si>
  <si>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</si>
  <si>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</si>
  <si>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</si>
  <si>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</si>
  <si>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</si>
  <si>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</si>
  <si>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</si>
  <si>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</si>
  <si>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</si>
  <si>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</si>
  <si>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</si>
  <si>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</si>
  <si>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</si>
  <si>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</si>
  <si>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</si>
  <si>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</si>
  <si>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</si>
  <si>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</si>
  <si>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</si>
  <si>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</si>
  <si>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</si>
  <si>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</si>
  <si>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</si>
  <si>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</si>
  <si>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</si>
  <si>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</si>
  <si>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</si>
  <si>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</si>
  <si>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</si>
  <si>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</si>
  <si>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</si>
  <si>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</si>
  <si>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</si>
  <si>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</si>
  <si>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</si>
  <si>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</si>
  <si>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</si>
  <si>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</si>
  <si>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</si>
  <si>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</si>
  <si>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</si>
  <si>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</si>
  <si>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</si>
  <si>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</si>
  <si>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</si>
  <si>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</si>
  <si>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</si>
  <si>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</si>
  <si>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</si>
  <si>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</si>
  <si>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</si>
  <si>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</si>
  <si>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</si>
  <si>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</si>
  <si>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</si>
  <si>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</si>
  <si>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</si>
  <si>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</si>
  <si>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</si>
  <si>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</si>
  <si>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</si>
  <si>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</si>
  <si>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</si>
  <si>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</si>
  <si>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</si>
  <si>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</si>
  <si>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</si>
  <si>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</si>
  <si>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</si>
  <si>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</si>
  <si>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</si>
  <si>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</si>
  <si>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</si>
  <si>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</si>
  <si>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</si>
  <si>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</si>
  <si>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</si>
  <si>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</si>
  <si>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</si>
  <si>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</si>
  <si>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</si>
  <si>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</si>
  <si>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</si>
  <si>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</si>
  <si>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</si>
  <si>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</si>
  <si>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</si>
  <si>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</si>
  <si>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</si>
  <si>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</si>
  <si>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</si>
  <si>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</si>
  <si>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</si>
  <si>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</si>
  <si>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</si>
  <si>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</si>
  <si>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</si>
  <si>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</si>
  <si>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</si>
  <si>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</si>
  <si>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</si>
  <si>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</si>
  <si>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</si>
  <si>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</si>
  <si>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</si>
  <si>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</si>
  <si>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</si>
  <si>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</si>
  <si>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</si>
  <si>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</si>
  <si>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</si>
  <si>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</si>
  <si>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</si>
  <si>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</si>
  <si>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</si>
  <si>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</si>
  <si>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</si>
  <si>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</si>
  <si>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</si>
  <si>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</si>
  <si>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</si>
  <si>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</si>
  <si>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</si>
  <si>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</si>
  <si>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</si>
  <si>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</si>
  <si>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</si>
  <si>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</si>
  <si>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</si>
  <si>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</si>
  <si>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</si>
  <si>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</si>
  <si>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</si>
  <si>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</si>
  <si>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</si>
  <si>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</si>
  <si>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</si>
  <si>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</si>
  <si>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</si>
  <si>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</si>
  <si>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</si>
  <si>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</si>
  <si>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</si>
  <si>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</si>
  <si>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</si>
  <si>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</si>
  <si>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</si>
  <si>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</si>
  <si>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</si>
  <si>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</si>
  <si>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</si>
  <si>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</si>
  <si>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</si>
  <si>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</si>
  <si>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</si>
  <si>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</si>
  <si>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</si>
  <si>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</si>
  <si>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</si>
  <si>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</si>
  <si>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</si>
  <si>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</si>
  <si>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</si>
  <si>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</si>
  <si>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</si>
  <si>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</si>
  <si>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</si>
  <si>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</si>
  <si>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</si>
  <si>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</si>
  <si>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</si>
  <si>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</si>
  <si>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</si>
  <si>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</si>
  <si>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</si>
  <si>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</si>
  <si>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</si>
  <si>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</si>
  <si>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</si>
  <si>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</si>
  <si>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</si>
  <si>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</si>
  <si>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</si>
  <si>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</si>
  <si>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</si>
  <si>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</si>
  <si>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</si>
  <si>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</si>
  <si>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</si>
  <si>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</si>
  <si>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</si>
  <si>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</si>
  <si>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</si>
  <si>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</si>
  <si>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</si>
  <si>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</si>
  <si>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</si>
  <si>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</si>
  <si>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</si>
  <si>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</si>
  <si>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</si>
  <si>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</si>
  <si>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</si>
  <si>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</si>
  <si>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</si>
  <si>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</si>
  <si>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</si>
  <si>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</si>
  <si>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</si>
  <si>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</si>
  <si>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</si>
  <si>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</si>
  <si>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</si>
  <si>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</si>
  <si>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</si>
  <si>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</si>
  <si>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</si>
  <si>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</si>
  <si>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</si>
  <si>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</si>
  <si>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</si>
  <si>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</si>
  <si>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</si>
  <si>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</si>
  <si>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</si>
  <si>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</si>
  <si>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</si>
  <si>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</si>
  <si>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</si>
  <si>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</si>
  <si>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</si>
  <si>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</si>
  <si>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</si>
  <si>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</si>
  <si>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</si>
  <si>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</si>
  <si>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</si>
  <si>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</si>
  <si>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</si>
  <si>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</si>
  <si>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</si>
  <si>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</si>
  <si>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</si>
  <si>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</si>
  <si>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</si>
  <si>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</si>
  <si>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</si>
  <si>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</si>
  <si>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</si>
  <si>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</si>
  <si>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</si>
  <si>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</si>
  <si>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</si>
  <si>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</si>
  <si>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</si>
  <si>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</si>
  <si>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</si>
  <si>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</si>
  <si>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</si>
  <si>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</si>
  <si>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</si>
  <si>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</si>
  <si>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</si>
  <si>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</si>
  <si>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</si>
  <si>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</si>
  <si>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</si>
  <si>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</si>
  <si>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</si>
  <si>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</si>
  <si>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</si>
  <si>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</si>
  <si>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</si>
  <si>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</si>
  <si>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</si>
  <si>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</si>
  <si>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</si>
  <si>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</si>
  <si>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</si>
  <si>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</si>
  <si>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</si>
  <si>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</si>
  <si>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</si>
  <si>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</si>
  <si>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</si>
  <si>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</si>
  <si>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</si>
  <si>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</si>
  <si>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</si>
  <si>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</si>
  <si>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</si>
  <si>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</si>
  <si>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</si>
  <si>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</si>
  <si>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</si>
  <si>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</si>
  <si>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</si>
  <si>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</si>
  <si>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</si>
  <si>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</si>
  <si>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</si>
  <si>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</si>
  <si>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</si>
  <si>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</si>
  <si>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</si>
  <si>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</si>
  <si>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</si>
  <si>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</si>
  <si>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</si>
  <si>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</si>
  <si>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</si>
  <si>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</si>
  <si>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</si>
  <si>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</si>
  <si>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</si>
  <si>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</si>
  <si>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</si>
  <si>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</si>
  <si>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</si>
  <si>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</si>
  <si>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</si>
  <si>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</si>
  <si>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</si>
  <si>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</si>
  <si>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</si>
  <si>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</si>
  <si>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</si>
  <si>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</si>
  <si>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</si>
  <si>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</si>
  <si>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</si>
  <si>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</si>
  <si>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</si>
  <si>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</si>
  <si>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</si>
  <si>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</si>
  <si>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</si>
  <si>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</si>
  <si>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</si>
  <si>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</si>
  <si>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</si>
  <si>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</si>
  <si>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</si>
  <si>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</si>
  <si>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</si>
  <si>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</si>
  <si>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</si>
  <si>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</si>
  <si>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</si>
  <si>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</si>
  <si>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</si>
  <si>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</si>
  <si>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</si>
  <si>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</si>
  <si>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</si>
  <si>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</si>
  <si>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</si>
  <si>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</si>
  <si>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</si>
  <si>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</si>
  <si>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</si>
  <si>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</si>
  <si>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</si>
  <si>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</si>
  <si>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</si>
  <si>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</si>
  <si>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</si>
  <si>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</si>
  <si>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</si>
  <si>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</si>
  <si>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</si>
  <si>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</si>
  <si>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</si>
  <si>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</si>
  <si>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</si>
  <si>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</si>
  <si>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</si>
  <si>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</si>
  <si>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</si>
  <si>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</si>
  <si>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</si>
  <si>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</si>
  <si>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</si>
  <si>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</si>
  <si>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</si>
  <si>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</si>
  <si>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</si>
  <si>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</si>
  <si>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</si>
  <si>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</si>
  <si>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</si>
  <si>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</si>
  <si>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</si>
  <si>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</si>
  <si>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</si>
  <si>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</si>
  <si>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</si>
  <si>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</si>
  <si>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</si>
  <si>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</si>
  <si>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</si>
  <si>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</si>
  <si>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</si>
  <si>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</si>
  <si>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</si>
  <si>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</si>
  <si>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</si>
  <si>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</si>
  <si>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</si>
  <si>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</si>
  <si>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</si>
  <si>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</si>
  <si>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</si>
  <si>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</si>
  <si>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</si>
  <si>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</si>
  <si>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</si>
  <si>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</si>
  <si>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</si>
  <si>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</si>
  <si>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</si>
  <si>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</si>
  <si>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</si>
  <si>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</si>
  <si>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</si>
  <si>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</si>
  <si>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</si>
  <si>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</si>
  <si>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</si>
  <si>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</si>
  <si>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</si>
  <si>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</si>
  <si>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</si>
  <si>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</si>
  <si>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</si>
  <si>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</si>
  <si>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</si>
  <si>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</si>
  <si>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</si>
  <si>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</si>
  <si>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</si>
  <si>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</si>
  <si>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</si>
  <si>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</si>
  <si>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</si>
  <si>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</si>
  <si>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</si>
  <si>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</si>
  <si>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</si>
  <si>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</si>
  <si>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</si>
  <si>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</si>
  <si>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</si>
  <si>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</si>
  <si>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</si>
  <si>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</si>
  <si>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</si>
  <si>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</si>
  <si>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</si>
  <si>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</si>
  <si>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</si>
  <si>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</si>
  <si>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</si>
  <si>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</si>
  <si>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</si>
  <si>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</si>
  <si>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</si>
  <si>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</si>
  <si>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</si>
  <si>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</si>
  <si>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</si>
  <si>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</si>
  <si>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</si>
  <si>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</si>
  <si>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</si>
  <si>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</si>
  <si>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</si>
  <si>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</si>
  <si>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</si>
  <si>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</si>
  <si>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</si>
  <si>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</si>
  <si>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</si>
  <si>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</si>
  <si>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</si>
  <si>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</si>
  <si>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</si>
  <si>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</si>
  <si>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</si>
  <si>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</si>
  <si>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</si>
  <si>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</si>
  <si>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</si>
  <si>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</si>
  <si>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</si>
  <si>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</si>
  <si>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</si>
  <si>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</si>
  <si>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</si>
  <si>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</si>
  <si>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</si>
  <si>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</si>
  <si>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</si>
  <si>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</si>
  <si>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</si>
  <si>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</si>
  <si>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</si>
  <si>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</si>
  <si>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</si>
  <si>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</si>
  <si>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</si>
  <si>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</si>
  <si>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</si>
  <si>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</si>
  <si>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</si>
  <si>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</si>
  <si>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</si>
  <si>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</si>
  <si>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</si>
  <si>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</si>
  <si>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</si>
  <si>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</si>
  <si>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</si>
  <si>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</si>
  <si>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</si>
  <si>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</si>
  <si>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</si>
  <si>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</si>
  <si>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</si>
  <si>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</si>
  <si>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</si>
  <si>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</si>
  <si>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</si>
  <si>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</si>
  <si>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</si>
  <si>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</si>
  <si>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</si>
  <si>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</si>
  <si>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</si>
  <si>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</si>
  <si>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</si>
  <si>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</si>
  <si>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</si>
  <si>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</si>
  <si>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</si>
  <si>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</si>
  <si>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</si>
  <si>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</si>
  <si>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</si>
  <si>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</si>
  <si>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</si>
  <si>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</si>
  <si>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</si>
  <si>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</si>
  <si>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</si>
  <si>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</si>
  <si>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</si>
  <si>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</si>
  <si>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</si>
  <si>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</si>
  <si>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</si>
  <si>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</si>
  <si>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</si>
  <si>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</si>
  <si>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</si>
  <si>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</si>
  <si>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</si>
  <si>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</si>
  <si>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</si>
  <si>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</si>
  <si>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</si>
  <si>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</si>
  <si>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</si>
  <si>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</si>
  <si>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</si>
  <si>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</si>
  <si>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</si>
  <si>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</si>
  <si>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</si>
  <si>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</si>
  <si>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</si>
  <si>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</si>
  <si>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</si>
  <si>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</si>
  <si>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</si>
  <si>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</si>
  <si>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</si>
  <si>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</si>
  <si>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</si>
  <si>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</si>
  <si>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</si>
  <si>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</si>
  <si>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</si>
  <si>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</si>
  <si>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</si>
  <si>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</si>
  <si>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</si>
  <si>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</si>
  <si>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</si>
  <si>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</si>
  <si>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</si>
  <si>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</si>
  <si>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</si>
  <si>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</si>
  <si>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</si>
  <si>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</si>
  <si>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</si>
  <si>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</si>
  <si>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</si>
  <si>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</si>
  <si>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</si>
  <si>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</si>
  <si>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</si>
  <si>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</si>
  <si>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</si>
  <si>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</si>
  <si>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</si>
  <si>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</si>
  <si>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</si>
  <si>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</si>
  <si>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</si>
  <si>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</si>
  <si>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</si>
  <si>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</si>
  <si>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</si>
  <si>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</si>
  <si>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</si>
  <si>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</si>
  <si>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</si>
  <si>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</si>
  <si>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</si>
  <si>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</si>
  <si>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</si>
  <si>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</si>
  <si>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</si>
  <si>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</si>
  <si>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</si>
  <si>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</si>
  <si>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</si>
  <si>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</si>
  <si>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</si>
  <si>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</si>
  <si>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</si>
  <si>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</si>
  <si>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</si>
  <si>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</si>
  <si>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</si>
  <si>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</si>
  <si>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</si>
  <si>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</si>
  <si>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</si>
  <si>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</si>
  <si>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</si>
  <si>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</si>
  <si>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</si>
  <si>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</si>
  <si>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</si>
  <si>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</si>
  <si>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</si>
  <si>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</si>
  <si>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</si>
  <si>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</si>
  <si>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</si>
  <si>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</si>
  <si>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</si>
  <si>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</si>
  <si>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</si>
  <si>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</si>
  <si>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</si>
  <si>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</si>
  <si>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</si>
  <si>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</si>
  <si>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</si>
  <si>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</si>
  <si>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</si>
  <si>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</si>
  <si>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</si>
  <si>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</si>
  <si>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</si>
  <si>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</si>
  <si>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</si>
  <si>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</si>
  <si>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</si>
  <si>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</si>
  <si>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</si>
  <si>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</si>
  <si>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</si>
  <si>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</si>
  <si>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</si>
  <si>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</si>
  <si>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</si>
  <si>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</si>
  <si>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</si>
  <si>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</si>
  <si>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</si>
  <si>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</si>
  <si>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</si>
  <si>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</si>
  <si>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</si>
  <si>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</si>
  <si>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</si>
  <si>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</si>
  <si>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</si>
  <si>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</si>
  <si>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</si>
  <si>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</si>
  <si>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</si>
  <si>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</si>
  <si>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</si>
  <si>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</si>
  <si>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</si>
  <si>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</si>
  <si>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</si>
  <si>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</si>
  <si>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</si>
  <si>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</si>
  <si>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</si>
  <si>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</si>
  <si>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</si>
  <si>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</si>
  <si>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</si>
  <si>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</si>
  <si>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</si>
  <si>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</si>
  <si>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</si>
  <si>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</si>
  <si>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</si>
  <si>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</si>
  <si>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</si>
  <si>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</si>
  <si>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</si>
  <si>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</si>
  <si>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</si>
  <si>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</si>
  <si>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</si>
  <si>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</si>
  <si>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</si>
  <si>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</si>
  <si>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</si>
  <si>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</si>
  <si>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</si>
  <si>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</si>
  <si>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</si>
  <si>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</si>
  <si>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</si>
  <si>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</si>
  <si>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</si>
  <si>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</si>
  <si>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</si>
  <si>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</si>
  <si>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</si>
  <si>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</si>
  <si>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</si>
  <si>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</si>
  <si>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</si>
  <si>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</si>
  <si>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</si>
  <si>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</si>
  <si>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</si>
  <si>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</si>
  <si>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</si>
  <si>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</si>
  <si>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</si>
  <si>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</si>
  <si>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</si>
  <si>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</si>
  <si>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</si>
  <si>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</si>
  <si>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</si>
  <si>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</si>
  <si>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</si>
  <si>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</si>
  <si>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</si>
  <si>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</si>
  <si>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</si>
  <si>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</si>
  <si>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</si>
  <si>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</si>
  <si>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</si>
  <si>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</si>
  <si>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</si>
  <si>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</si>
  <si>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</si>
  <si>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</si>
  <si>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</si>
  <si>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</si>
  <si>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</si>
  <si>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</si>
  <si>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</si>
  <si>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</si>
  <si>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</si>
  <si>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</si>
  <si>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</si>
  <si>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</si>
  <si>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</si>
  <si>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</si>
  <si>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</si>
  <si>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</si>
  <si>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</si>
  <si>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</si>
  <si>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</si>
  <si>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</si>
  <si>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</si>
  <si>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</si>
  <si>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</si>
  <si>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</si>
  <si>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</si>
  <si>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</si>
  <si>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</si>
  <si>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</si>
  <si>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</si>
  <si>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</si>
  <si>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</si>
  <si>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</si>
  <si>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</si>
  <si>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</si>
  <si>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</si>
  <si>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</si>
  <si>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</si>
  <si>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</si>
  <si>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</si>
  <si>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</si>
  <si>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</si>
  <si>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</si>
  <si>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</si>
  <si>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</si>
  <si>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</si>
  <si>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</si>
  <si>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</si>
  <si>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</si>
  <si>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</si>
  <si>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</si>
  <si>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</si>
  <si>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</si>
  <si>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</si>
  <si>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</si>
  <si>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</si>
  <si>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</si>
  <si>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</si>
  <si>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</si>
  <si>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</si>
  <si>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</si>
  <si>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</si>
  <si>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</si>
  <si>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</si>
  <si>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</si>
  <si>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</si>
  <si>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</si>
  <si>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</si>
  <si>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</si>
  <si>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</si>
  <si>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</si>
  <si>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</si>
  <si>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</si>
  <si>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</si>
  <si>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</si>
  <si>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</si>
  <si>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</si>
  <si>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</si>
  <si>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</si>
  <si>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</si>
  <si>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</si>
  <si>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</si>
  <si>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</si>
  <si>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</si>
  <si>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</si>
  <si>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</si>
  <si>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</si>
  <si>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</si>
  <si>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</si>
  <si>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</si>
  <si>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</si>
  <si>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</si>
  <si>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</si>
  <si>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</si>
  <si>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</si>
  <si>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</si>
  <si>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</si>
  <si>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</si>
  <si>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</si>
  <si>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</si>
  <si>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</si>
  <si>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</si>
  <si>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</si>
  <si>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</si>
  <si>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</si>
  <si>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</si>
  <si>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</si>
  <si>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</si>
  <si>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</si>
  <si>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</si>
  <si>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</si>
  <si>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</si>
  <si>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</si>
  <si>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</si>
  <si>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</si>
  <si>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</si>
  <si>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</si>
  <si>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</si>
  <si>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</si>
  <si>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</si>
  <si>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</si>
  <si>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</si>
  <si>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</si>
  <si>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</si>
  <si>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</si>
  <si>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</si>
  <si>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</si>
  <si>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</si>
  <si>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</si>
  <si>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</si>
  <si>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</si>
  <si>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</si>
  <si>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</si>
  <si>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</si>
  <si>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</si>
  <si>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</si>
  <si>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</si>
  <si>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</si>
  <si>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</si>
  <si>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</si>
  <si>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</si>
  <si>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</si>
  <si>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</si>
  <si>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</si>
  <si>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</si>
  <si>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</si>
  <si>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</si>
  <si>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</si>
  <si>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</si>
  <si>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</si>
  <si>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</si>
  <si>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</si>
  <si>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</si>
  <si>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</si>
  <si>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</si>
  <si>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</si>
  <si>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</si>
  <si>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</si>
  <si>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</si>
  <si>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</si>
  <si>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</si>
  <si>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</si>
  <si>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</si>
  <si>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</si>
  <si>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</si>
  <si>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</si>
  <si>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</si>
  <si>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</si>
  <si>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</si>
  <si>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</si>
  <si>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</si>
  <si>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</si>
  <si>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</si>
  <si>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</si>
  <si>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</si>
  <si>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</si>
  <si>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</si>
  <si>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</si>
  <si>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</si>
  <si>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</si>
  <si>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</si>
  <si>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</si>
  <si>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</si>
  <si>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</si>
  <si>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</si>
  <si>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</si>
  <si>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</si>
  <si>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</si>
  <si>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</si>
  <si>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</si>
  <si>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</si>
  <si>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</si>
  <si>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</si>
  <si>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</si>
  <si>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</si>
  <si>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</si>
  <si>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</si>
  <si>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</si>
  <si>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</si>
  <si>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</si>
  <si>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</si>
  <si>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</si>
  <si>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</si>
  <si>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</si>
  <si>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</si>
  <si>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</si>
  <si>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</si>
  <si>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</si>
  <si>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</si>
  <si>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</si>
  <si>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</si>
  <si>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</si>
  <si>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</si>
  <si>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</si>
  <si>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</si>
  <si>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</si>
  <si>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</si>
  <si>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</si>
  <si>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</si>
  <si>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</si>
  <si>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</si>
  <si>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</si>
  <si>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</si>
  <si>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</si>
  <si>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</si>
  <si>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</si>
  <si>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</si>
  <si>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</si>
  <si>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</si>
  <si>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</si>
  <si>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</si>
  <si>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</si>
  <si>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</si>
  <si>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</si>
  <si>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</si>
  <si>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</si>
  <si>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</si>
  <si>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</si>
  <si>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</si>
  <si>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</si>
  <si>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</si>
  <si>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</si>
  <si>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</si>
  <si>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</si>
  <si>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</si>
  <si>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</si>
  <si>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</si>
  <si>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</si>
  <si>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</si>
  <si>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</si>
  <si>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</si>
  <si>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</si>
  <si>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</si>
  <si>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</si>
  <si>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</si>
  <si>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</si>
  <si>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</si>
  <si>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</si>
  <si>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</si>
  <si>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</si>
  <si>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</si>
  <si>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</si>
  <si>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</si>
  <si>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</si>
  <si>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</si>
  <si>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</si>
  <si>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</si>
  <si>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</si>
  <si>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</si>
  <si>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</si>
  <si>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</si>
  <si>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</si>
  <si>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</si>
  <si>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</si>
  <si>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</si>
  <si>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</si>
  <si>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</si>
  <si>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</si>
  <si>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</si>
  <si>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</si>
  <si>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</si>
  <si>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</si>
  <si>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</si>
  <si>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</si>
  <si>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</si>
  <si>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</si>
  <si>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</si>
  <si>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</si>
  <si>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</si>
  <si>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</si>
  <si>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</si>
  <si>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</si>
  <si>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</si>
  <si>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</si>
  <si>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</si>
  <si>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</si>
  <si>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</si>
  <si>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</si>
  <si>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</si>
  <si>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</si>
  <si>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</si>
  <si>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</si>
  <si>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</si>
  <si>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</si>
  <si>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</si>
  <si>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</si>
  <si>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</si>
  <si>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</si>
  <si>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</si>
  <si>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</si>
  <si>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</si>
  <si>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</si>
  <si>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</si>
  <si>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</si>
  <si>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</si>
  <si>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</si>
  <si>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</si>
  <si>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</si>
  <si>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</si>
  <si>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</si>
  <si>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</si>
  <si>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</si>
  <si>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</si>
  <si>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</si>
  <si>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</si>
  <si>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</si>
  <si>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</si>
  <si>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</si>
  <si>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</si>
  <si>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</si>
  <si>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</si>
  <si>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</si>
  <si>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</si>
  <si>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</si>
  <si>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</si>
  <si>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</si>
  <si>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</si>
  <si>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</si>
  <si>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</si>
  <si>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</si>
  <si>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</si>
  <si>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</si>
  <si>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</si>
  <si>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</si>
  <si>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</si>
  <si>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</si>
  <si>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</si>
  <si>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</si>
  <si>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</si>
  <si>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</si>
  <si>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</si>
  <si>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</si>
  <si>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</si>
  <si>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</si>
  <si>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</si>
  <si>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</si>
  <si>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</si>
  <si>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</si>
  <si>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</si>
  <si>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</si>
  <si>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</si>
  <si>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</si>
  <si>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</si>
  <si>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</si>
  <si>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</si>
  <si>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</si>
  <si>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</si>
  <si>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</si>
  <si>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</si>
  <si>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</si>
  <si>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</si>
  <si>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</si>
  <si>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</si>
  <si>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</si>
  <si>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</si>
  <si>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</si>
  <si>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</si>
  <si>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</si>
  <si>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</si>
  <si>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</si>
  <si>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</si>
  <si>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</si>
  <si>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</si>
  <si>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</si>
  <si>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</si>
  <si>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</si>
  <si>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</si>
  <si>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</si>
  <si>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</si>
  <si>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</si>
  <si>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</si>
  <si>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</si>
  <si>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</si>
  <si>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</si>
  <si>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</si>
  <si>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</si>
  <si>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</si>
  <si>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</si>
  <si>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</si>
  <si>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</si>
  <si>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</si>
  <si>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</si>
  <si>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</si>
  <si>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</si>
  <si>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</si>
  <si>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</si>
  <si>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</si>
  <si>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</si>
  <si>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</si>
  <si>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</si>
  <si>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</si>
  <si>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</si>
  <si>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</si>
  <si>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</si>
  <si>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</si>
  <si>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</si>
  <si>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</si>
  <si>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</si>
  <si>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</si>
  <si>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</si>
  <si>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</si>
  <si>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</si>
  <si>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</si>
  <si>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</si>
  <si>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</si>
  <si>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</si>
  <si>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</si>
  <si>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</si>
  <si>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</si>
  <si>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</si>
  <si>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</si>
  <si>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</si>
  <si>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</si>
  <si>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</si>
  <si>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</si>
  <si>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</si>
  <si>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</si>
  <si>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</si>
  <si>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</si>
  <si>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</si>
  <si>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</si>
  <si>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</si>
  <si>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</si>
  <si>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</si>
  <si>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</si>
  <si>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</si>
  <si>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</si>
  <si>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</si>
  <si>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</si>
  <si>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</si>
  <si>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</si>
  <si>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</si>
  <si>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</si>
  <si>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</si>
  <si>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</si>
  <si>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</si>
  <si>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</si>
  <si>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</si>
  <si>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</si>
  <si>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</si>
  <si>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</si>
  <si>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</si>
  <si>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</si>
  <si>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</si>
  <si>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</si>
  <si>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</si>
  <si>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</si>
  <si>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</si>
  <si>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</si>
  <si>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</si>
  <si>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</si>
  <si>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</si>
  <si>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</si>
  <si>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</si>
  <si>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</si>
  <si>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</si>
  <si>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</si>
  <si>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</si>
  <si>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</si>
  <si>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</si>
  <si>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</si>
  <si>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</si>
  <si>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</si>
  <si>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</si>
  <si>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</si>
  <si>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</si>
  <si>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</si>
  <si>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</si>
  <si>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</si>
  <si>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</si>
  <si>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</si>
  <si>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</si>
  <si>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</si>
  <si>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</si>
  <si>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</si>
  <si>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</si>
  <si>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</si>
  <si>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</si>
  <si>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</si>
  <si>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</si>
  <si>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</si>
  <si>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</si>
  <si>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</si>
  <si>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</si>
  <si>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</si>
  <si>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</si>
  <si>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</si>
  <si>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</si>
  <si>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</si>
  <si>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</si>
  <si>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</si>
  <si>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</si>
  <si>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</si>
  <si>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</si>
  <si>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</si>
  <si>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</si>
  <si>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</si>
  <si>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</si>
  <si>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</si>
  <si>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</si>
  <si>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</si>
  <si>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</si>
  <si>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</si>
  <si>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</si>
  <si>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</si>
  <si>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</si>
  <si>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</si>
  <si>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</si>
  <si>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</si>
  <si>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</si>
  <si>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</si>
  <si>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</si>
  <si>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</si>
  <si>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</si>
  <si>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</si>
  <si>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</si>
  <si>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</si>
  <si>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</si>
  <si>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</si>
  <si>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</si>
  <si>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</si>
  <si>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</si>
  <si>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</si>
  <si>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</si>
  <si>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</si>
  <si>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</si>
  <si>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</si>
  <si>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</si>
  <si>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</si>
  <si>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</si>
  <si>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</si>
  <si>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</si>
  <si>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</si>
  <si>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</si>
  <si>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</si>
  <si>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</si>
  <si>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</si>
  <si>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</si>
  <si>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</si>
  <si>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</si>
  <si>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</si>
  <si>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</si>
  <si>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</si>
  <si>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</si>
  <si>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</si>
  <si>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</si>
  <si>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</si>
  <si>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</si>
  <si>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</si>
  <si>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</si>
  <si>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</si>
  <si>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</si>
  <si>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</si>
  <si>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</si>
  <si>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</si>
  <si>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</si>
  <si>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</si>
  <si>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</si>
  <si>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</si>
  <si>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</si>
  <si>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</si>
  <si>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</si>
  <si>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</si>
  <si>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</si>
  <si>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</si>
  <si>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</si>
  <si>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</si>
  <si>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</si>
  <si>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</si>
  <si>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</si>
  <si>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</si>
  <si>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</si>
  <si>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</si>
  <si>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</si>
  <si>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</si>
  <si>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</si>
  <si>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</si>
  <si>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</si>
  <si>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</si>
  <si>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</si>
  <si>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</si>
  <si>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</si>
  <si>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</si>
  <si>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</si>
  <si>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</si>
  <si>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</si>
  <si>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</si>
  <si>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</si>
  <si>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</si>
  <si>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</si>
  <si>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</si>
  <si>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</si>
  <si>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</si>
  <si>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</si>
  <si>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</si>
  <si>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</si>
  <si>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</si>
  <si>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</si>
  <si>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</si>
  <si>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</si>
  <si>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</si>
  <si>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</si>
  <si>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</si>
  <si>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</si>
  <si>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</si>
  <si>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</si>
  <si>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</si>
  <si>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</si>
  <si>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</si>
  <si>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</si>
  <si>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</si>
  <si>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</si>
  <si>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</si>
  <si>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</si>
  <si>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</si>
  <si>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</si>
  <si>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</si>
  <si>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</si>
  <si>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</si>
  <si>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</si>
  <si>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</si>
  <si>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</si>
  <si>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</si>
  <si>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</si>
  <si>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</si>
  <si>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</si>
  <si>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</si>
  <si>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</si>
  <si>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</si>
  <si>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</si>
  <si>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</si>
  <si>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</si>
  <si>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</si>
  <si>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</si>
  <si>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</si>
  <si>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</si>
  <si>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</si>
  <si>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</si>
  <si>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</si>
  <si>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</si>
  <si>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</si>
  <si>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</si>
  <si>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</si>
  <si>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</si>
  <si>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</si>
  <si>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</si>
  <si>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</si>
  <si>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</si>
  <si>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</si>
  <si>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</si>
  <si>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</si>
  <si>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</si>
  <si>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</si>
  <si>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</si>
  <si>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</si>
  <si>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</si>
  <si>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</si>
  <si>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</si>
  <si>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</si>
  <si>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</si>
  <si>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</si>
  <si>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</si>
  <si>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</si>
  <si>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</si>
  <si>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</si>
  <si>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</si>
  <si>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</si>
  <si>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</si>
  <si>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</si>
  <si>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</si>
  <si>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</si>
  <si>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</si>
  <si>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</si>
  <si>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</si>
  <si>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</si>
  <si>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</si>
  <si>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</si>
  <si>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</si>
  <si>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</si>
  <si>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</si>
  <si>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</si>
  <si>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</si>
  <si>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</si>
  <si>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</si>
  <si>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</si>
  <si>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</si>
  <si>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</si>
  <si>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</si>
  <si>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</si>
  <si>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</si>
  <si>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</si>
  <si>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</si>
  <si>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</si>
  <si>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</si>
  <si>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</si>
  <si>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</si>
  <si>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</si>
  <si>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</si>
  <si>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</si>
  <si>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</si>
  <si>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</si>
  <si>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</si>
  <si>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</si>
  <si>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</si>
  <si>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</si>
  <si>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</si>
  <si>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</si>
  <si>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</si>
  <si>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</si>
  <si>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</si>
  <si>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</si>
  <si>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</si>
  <si>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</si>
  <si>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</si>
  <si>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</si>
  <si>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</si>
  <si>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</si>
  <si>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</si>
  <si>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</si>
  <si>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</si>
  <si>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</si>
  <si>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</si>
  <si>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</si>
  <si>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</si>
  <si>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</si>
  <si>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</si>
  <si>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</si>
  <si>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</si>
  <si>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</si>
  <si>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</si>
  <si>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</si>
  <si>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</si>
  <si>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</si>
  <si>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</si>
  <si>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</si>
  <si>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</si>
  <si>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</si>
  <si>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</si>
  <si>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</si>
  <si>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</si>
  <si>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</si>
  <si>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</si>
  <si>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</si>
  <si>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</si>
  <si>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</si>
  <si>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</si>
  <si>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</si>
  <si>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</si>
  <si>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</si>
  <si>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</si>
  <si>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</si>
  <si>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</si>
  <si>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</si>
  <si>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</si>
  <si>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</si>
  <si>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</si>
  <si>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</si>
  <si>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</si>
  <si>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</si>
  <si>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</si>
  <si>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</si>
  <si>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</si>
  <si>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</si>
  <si>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</si>
  <si>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</si>
  <si>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</si>
  <si>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</si>
  <si>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</si>
  <si>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</si>
  <si>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</si>
  <si>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</si>
  <si>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</si>
  <si>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</si>
  <si>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</si>
  <si>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</si>
  <si>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</si>
  <si>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</si>
  <si>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</si>
  <si>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</si>
  <si>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</si>
  <si>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</si>
  <si>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</si>
  <si>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</si>
  <si>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</si>
  <si>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</si>
  <si>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</si>
  <si>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</si>
  <si>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</si>
  <si>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</si>
  <si>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</si>
  <si>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</si>
  <si>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</si>
  <si>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</si>
  <si>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</si>
  <si>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</si>
  <si>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</si>
  <si>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</si>
  <si>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</si>
  <si>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</si>
  <si>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</si>
  <si>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</si>
  <si>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</si>
  <si>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</si>
  <si>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</si>
  <si>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</si>
  <si>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</si>
  <si>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</si>
  <si>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</si>
  <si>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</si>
  <si>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</si>
  <si>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</si>
  <si>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</si>
  <si>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</si>
  <si>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</si>
  <si>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</si>
  <si>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</si>
  <si>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</si>
  <si>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</si>
  <si>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</si>
  <si>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</si>
  <si>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</si>
  <si>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</si>
  <si>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</si>
  <si>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</si>
  <si>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</si>
  <si>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</si>
  <si>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</si>
  <si>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</si>
  <si>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</si>
  <si>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</si>
  <si>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</si>
  <si>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</si>
  <si>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</si>
  <si>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</si>
  <si>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</si>
  <si>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</si>
  <si>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</si>
  <si>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</si>
  <si>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</si>
  <si>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</si>
  <si>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</si>
  <si>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</si>
  <si>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</si>
  <si>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</si>
  <si>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</si>
  <si>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</si>
  <si>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</si>
  <si>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</si>
  <si>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</si>
  <si>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</si>
  <si>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</si>
  <si>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</si>
  <si>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</si>
  <si>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</si>
  <si>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</si>
  <si>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</si>
  <si>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</si>
  <si>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</si>
  <si>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</si>
  <si>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</si>
  <si>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</si>
  <si>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</si>
  <si>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</si>
  <si>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</si>
  <si>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</si>
  <si>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</si>
  <si>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</si>
  <si>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</si>
  <si>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</si>
  <si>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</si>
  <si>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</si>
  <si>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</si>
  <si>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</si>
  <si>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</si>
  <si>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</si>
  <si>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</si>
  <si>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</si>
  <si>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</si>
  <si>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</si>
  <si>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</si>
  <si>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</si>
  <si>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</si>
  <si>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</si>
  <si>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</si>
  <si>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</si>
  <si>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</si>
  <si>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</si>
  <si>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</si>
  <si>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</si>
  <si>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</si>
  <si>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</si>
  <si>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</si>
  <si>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</si>
  <si>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</si>
  <si>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</si>
  <si>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</si>
  <si>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</si>
  <si>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</si>
  <si>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</si>
  <si>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</si>
  <si>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</si>
  <si>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</si>
  <si>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</si>
  <si>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</si>
  <si>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</si>
  <si>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</si>
  <si>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</si>
  <si>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</si>
  <si>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</si>
  <si>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</si>
  <si>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</si>
  <si>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</si>
  <si>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</si>
  <si>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</si>
  <si>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</si>
  <si>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</si>
  <si>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</si>
  <si>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</si>
  <si>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</si>
  <si>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</si>
  <si>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</si>
  <si>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</si>
  <si>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</si>
  <si>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</si>
  <si>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</si>
  <si>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</si>
  <si>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</si>
  <si>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</si>
  <si>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</si>
  <si>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</si>
  <si>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</si>
  <si>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</si>
  <si>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</si>
  <si>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</si>
  <si>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</si>
  <si>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</si>
  <si>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</si>
  <si>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</si>
  <si>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</si>
  <si>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</si>
  <si>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</si>
  <si>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</si>
  <si>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</si>
  <si>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</si>
  <si>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</si>
  <si>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</si>
  <si>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</si>
  <si>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</si>
  <si>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</si>
  <si>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</si>
  <si>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</si>
  <si>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</si>
  <si>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</si>
  <si>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</si>
  <si>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</si>
  <si>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</si>
  <si>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</si>
  <si>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</si>
  <si>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</si>
  <si>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</si>
  <si>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</si>
  <si>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</si>
  <si>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</si>
  <si>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</si>
  <si>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</si>
  <si>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</si>
  <si>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</si>
  <si>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</si>
  <si>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</si>
  <si>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</si>
  <si>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</si>
  <si>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</si>
  <si>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</si>
  <si>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</si>
  <si>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</si>
  <si>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</si>
  <si>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</si>
  <si>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</si>
  <si>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</si>
  <si>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</si>
  <si>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</si>
  <si>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</si>
  <si>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</si>
  <si>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</si>
  <si>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</si>
  <si>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</si>
  <si>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</si>
  <si>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</si>
  <si>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</si>
  <si>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</si>
  <si>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</si>
  <si>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</si>
  <si>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</si>
  <si>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</si>
  <si>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</si>
  <si>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</si>
  <si>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</si>
  <si>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</si>
  <si>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</si>
  <si>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</si>
  <si>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</si>
  <si>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</si>
  <si>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</si>
  <si>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</si>
  <si>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</si>
  <si>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</si>
  <si>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</si>
  <si>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</si>
  <si>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</si>
  <si>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</si>
  <si>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</si>
  <si>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</si>
  <si>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</si>
  <si>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</si>
  <si>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</si>
  <si>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</si>
  <si>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</si>
  <si>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</si>
  <si>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</si>
  <si>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</si>
  <si>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</si>
  <si>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</si>
  <si>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</si>
  <si>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</si>
  <si>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</si>
  <si>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</si>
  <si>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</si>
  <si>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</si>
  <si>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</si>
  <si>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</si>
  <si>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</si>
  <si>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</si>
  <si>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</si>
  <si>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</si>
  <si>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</si>
  <si>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</si>
  <si>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</si>
  <si>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</si>
  <si>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</si>
  <si>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</si>
  <si>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</si>
  <si>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</si>
  <si>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</si>
  <si>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</si>
  <si>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</si>
  <si>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</si>
  <si>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</si>
  <si>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</si>
  <si>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</si>
  <si>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</si>
  <si>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</si>
  <si>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</si>
  <si>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</si>
  <si>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</si>
  <si>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</si>
  <si>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</si>
  <si>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</si>
  <si>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</si>
  <si>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</si>
  <si>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</si>
  <si>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</si>
  <si>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</si>
  <si>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</si>
  <si>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</si>
  <si>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</si>
  <si>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</si>
  <si>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</si>
  <si>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</si>
  <si>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</si>
  <si>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</si>
  <si>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</si>
  <si>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</si>
  <si>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</si>
  <si>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</si>
  <si>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</si>
  <si>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</si>
  <si>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</si>
  <si>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</si>
  <si>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</si>
  <si>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</si>
  <si>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</si>
  <si>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</si>
  <si>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</si>
  <si>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</si>
  <si>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</si>
  <si>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</si>
  <si>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</si>
  <si>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</si>
  <si>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</si>
  <si>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</si>
  <si>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</si>
  <si>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</si>
  <si>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</si>
  <si>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</si>
  <si>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</si>
  <si>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</si>
  <si>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</si>
  <si>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</si>
  <si>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</si>
  <si>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</si>
  <si>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</si>
  <si>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</si>
  <si>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</si>
  <si>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</si>
  <si>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</si>
  <si>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</si>
  <si>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</si>
  <si>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</si>
  <si>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</si>
  <si>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</si>
  <si>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</si>
  <si>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</si>
  <si>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</si>
  <si>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</si>
  <si>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</si>
  <si>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</si>
  <si>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</si>
  <si>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</si>
  <si>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</si>
  <si>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</si>
  <si>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</si>
  <si>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</si>
  <si>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</si>
  <si>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</si>
  <si>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</si>
  <si>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</si>
  <si>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</si>
  <si>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</si>
  <si>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</si>
  <si>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</si>
  <si>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</si>
  <si>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</si>
  <si>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</si>
  <si>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</si>
  <si>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</si>
  <si>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</si>
  <si>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</si>
  <si>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</si>
  <si>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</si>
  <si>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</si>
  <si>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</si>
  <si>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</si>
  <si>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</si>
  <si>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</si>
  <si>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</si>
  <si>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</si>
  <si>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</si>
  <si>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</si>
  <si>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</si>
  <si>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</si>
  <si>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</si>
  <si>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</si>
  <si>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</si>
  <si>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</si>
  <si>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</si>
  <si>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</si>
  <si>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</si>
  <si>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</si>
  <si>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</si>
  <si>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</si>
  <si>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</si>
  <si>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</si>
  <si>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</si>
  <si>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</si>
  <si>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</si>
  <si>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</si>
  <si>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</si>
  <si>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</si>
  <si>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</si>
  <si>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</si>
  <si>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</si>
  <si>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</si>
  <si>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</si>
  <si>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</si>
  <si>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</si>
  <si>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</si>
  <si>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</si>
  <si>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</si>
  <si>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</si>
  <si>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</si>
  <si>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</si>
  <si>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</si>
  <si>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</si>
  <si>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</si>
  <si>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</si>
  <si>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</si>
  <si>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</si>
  <si>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</si>
  <si>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</si>
  <si>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</si>
  <si>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</si>
  <si>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</si>
  <si>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</si>
  <si>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</si>
  <si>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</si>
  <si>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</si>
  <si>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</si>
  <si>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</si>
  <si>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</si>
  <si>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</si>
  <si>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</si>
  <si>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</si>
  <si>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</si>
  <si>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</si>
  <si>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</si>
  <si>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</si>
  <si>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</si>
  <si>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</si>
  <si>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</si>
  <si>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</si>
  <si>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</si>
  <si>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</si>
  <si>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</si>
  <si>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</si>
  <si>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</si>
  <si>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</si>
  <si>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</si>
  <si>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</si>
  <si>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</si>
  <si>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</si>
  <si>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</si>
  <si>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</si>
  <si>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</si>
  <si>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</si>
  <si>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</si>
  <si>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</si>
  <si>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</si>
  <si>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</si>
  <si>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</si>
  <si>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</si>
  <si>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</si>
  <si>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</si>
  <si>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</si>
  <si>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</si>
  <si>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</si>
  <si>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</si>
  <si>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</si>
  <si>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</si>
  <si>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</si>
  <si>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</si>
  <si>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</si>
  <si>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</si>
  <si>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</si>
  <si>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</si>
  <si>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</si>
  <si>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</si>
  <si>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</si>
  <si>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</si>
  <si>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</si>
  <si>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</si>
  <si>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</si>
  <si>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</si>
  <si>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</si>
  <si>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</si>
  <si>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</si>
  <si>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</si>
  <si>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</si>
  <si>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</si>
  <si>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</si>
  <si>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</si>
  <si>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</si>
  <si>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</si>
  <si>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</si>
  <si>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</si>
  <si>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</si>
  <si>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</si>
  <si>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</si>
  <si>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</si>
  <si>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</si>
  <si>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</si>
  <si>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</si>
  <si>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</si>
  <si>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</si>
  <si>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</si>
  <si>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</si>
  <si>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</si>
  <si>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</si>
  <si>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</si>
  <si>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</si>
  <si>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</si>
  <si>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</si>
  <si>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</si>
  <si>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</si>
  <si>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</si>
  <si>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</si>
  <si>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</si>
  <si>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</si>
  <si>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</si>
  <si>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</si>
  <si>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</si>
  <si>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</si>
  <si>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</si>
  <si>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</si>
  <si>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</si>
  <si>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</si>
  <si>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</si>
  <si>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</si>
  <si>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</si>
  <si>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</si>
  <si>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</si>
  <si>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</si>
  <si>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</si>
  <si>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</si>
  <si>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</si>
  <si>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</si>
  <si>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</si>
  <si>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</si>
  <si>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</si>
  <si>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</si>
  <si>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</si>
  <si>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</si>
  <si>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</si>
  <si>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</si>
  <si>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</si>
  <si>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</si>
  <si>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</si>
  <si>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</si>
  <si>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</si>
  <si>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</si>
  <si>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</si>
  <si>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</si>
  <si>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</si>
  <si>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</si>
  <si>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</si>
  <si>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</si>
  <si>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</si>
  <si>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</si>
  <si>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</si>
  <si>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</si>
  <si>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</si>
  <si>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</si>
  <si>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</si>
  <si>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</si>
  <si>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</si>
  <si>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</si>
  <si>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</si>
  <si>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</si>
  <si>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</si>
  <si>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</si>
  <si>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</si>
  <si>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</si>
  <si>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</si>
  <si>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</si>
  <si>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</si>
  <si>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</si>
  <si>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</si>
  <si>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</si>
  <si>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</si>
  <si>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</si>
  <si>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</si>
  <si>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</si>
  <si>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</si>
  <si>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</si>
  <si>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</si>
  <si>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</si>
  <si>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</si>
  <si>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</si>
  <si>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</si>
  <si>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</si>
  <si>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</si>
  <si>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</si>
  <si>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</si>
  <si>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</si>
  <si>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</si>
  <si>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</si>
  <si>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</si>
  <si>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</si>
  <si>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</si>
  <si>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</si>
  <si>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</si>
  <si>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</si>
  <si>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</si>
  <si>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</si>
  <si>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</si>
  <si>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</si>
  <si>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</si>
  <si>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</si>
  <si>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</si>
  <si>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</si>
  <si>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</si>
  <si>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</si>
  <si>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</si>
  <si>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</si>
  <si>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</si>
  <si>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</si>
  <si>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</si>
  <si>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</si>
  <si>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</si>
  <si>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</si>
  <si>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</si>
  <si>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</si>
  <si>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</si>
  <si>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</si>
  <si>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</si>
  <si>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</si>
  <si>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</si>
  <si>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</si>
  <si>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</si>
  <si>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</si>
  <si>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</si>
  <si>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</si>
  <si>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</si>
  <si>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</si>
  <si>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</si>
  <si>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</si>
  <si>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</si>
  <si>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</si>
  <si>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</si>
  <si>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</si>
  <si>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</si>
  <si>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</si>
  <si>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</si>
  <si>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</si>
  <si>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</si>
  <si>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</si>
  <si>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</si>
  <si>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</si>
  <si>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</si>
  <si>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</si>
  <si>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</si>
  <si>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</si>
  <si>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</si>
  <si>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</si>
  <si>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</si>
  <si>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</si>
  <si>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</si>
  <si>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</si>
  <si>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</si>
  <si>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</si>
  <si>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</si>
  <si>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</si>
  <si>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</si>
  <si>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</si>
  <si>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</si>
  <si>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</si>
  <si>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</si>
  <si>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</si>
  <si>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</si>
  <si>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</si>
  <si>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</si>
  <si>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</si>
  <si>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</si>
  <si>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</si>
  <si>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</si>
  <si>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</si>
  <si>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</si>
  <si>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</si>
  <si>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</si>
  <si>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</si>
  <si>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</si>
  <si>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</si>
  <si>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</si>
  <si>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</si>
  <si>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</si>
  <si>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</si>
  <si>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</si>
  <si>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</si>
  <si>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</si>
  <si>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</si>
  <si>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</si>
  <si>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</si>
  <si>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</si>
  <si>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</si>
  <si>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</si>
  <si>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</si>
  <si>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</si>
  <si>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</si>
  <si>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</si>
  <si>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</si>
  <si>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</si>
  <si>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</si>
  <si>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</si>
  <si>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</si>
  <si>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</si>
  <si>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</si>
  <si>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</si>
  <si>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</si>
  <si>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</si>
  <si>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</si>
  <si>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</si>
  <si>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</si>
  <si>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</si>
  <si>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</si>
  <si>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</si>
  <si>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</si>
  <si>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</si>
  <si>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</si>
  <si>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</si>
  <si>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</si>
  <si>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</si>
  <si>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</si>
  <si>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</si>
  <si>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</si>
  <si>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</si>
  <si>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</si>
  <si>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</si>
  <si>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</si>
  <si>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</si>
  <si>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</si>
  <si>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</si>
  <si>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</si>
  <si>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</si>
  <si>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</si>
  <si>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</si>
  <si>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</si>
  <si>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</si>
  <si>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</si>
  <si>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</si>
  <si>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</si>
  <si>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</si>
  <si>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</si>
  <si>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</si>
  <si>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</si>
  <si>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</si>
  <si>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</si>
  <si>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</si>
  <si>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</si>
  <si>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</si>
  <si>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</si>
  <si>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</si>
  <si>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</si>
  <si>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</si>
  <si>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</si>
  <si>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</si>
  <si>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</si>
  <si>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</si>
  <si>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</si>
  <si>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</si>
  <si>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</si>
  <si>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</si>
  <si>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</si>
  <si>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</si>
  <si>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</si>
  <si>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</si>
  <si>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</si>
  <si>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</si>
  <si>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</si>
  <si>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</si>
  <si>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</si>
  <si>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</si>
  <si>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</si>
  <si>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</si>
  <si>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</si>
  <si>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</si>
  <si>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</si>
  <si>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</si>
  <si>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</si>
  <si>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</si>
  <si>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</si>
  <si>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</si>
  <si>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</si>
  <si>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</si>
  <si>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</si>
  <si>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</si>
  <si>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</si>
  <si>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</si>
  <si>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</si>
  <si>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</si>
  <si>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</si>
  <si>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</si>
  <si>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</si>
  <si>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</si>
  <si>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</si>
  <si>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</si>
  <si>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</si>
  <si>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</si>
  <si>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</si>
  <si>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</si>
  <si>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</si>
  <si>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</si>
  <si>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</si>
  <si>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</si>
  <si>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</si>
  <si>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</si>
  <si>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</si>
  <si>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</si>
  <si>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</si>
  <si>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</si>
  <si>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</si>
  <si>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</si>
  <si>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</si>
  <si>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</si>
  <si>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</si>
  <si>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</si>
  <si>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</si>
  <si>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</si>
  <si>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</si>
  <si>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</si>
  <si>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</si>
  <si>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</si>
  <si>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</si>
  <si>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</si>
  <si>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</si>
  <si>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</si>
  <si>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</si>
  <si>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</si>
  <si>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</si>
  <si>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</si>
  <si>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</si>
  <si>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</si>
  <si>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</si>
  <si>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</si>
  <si>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</si>
  <si>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</si>
  <si>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</si>
  <si>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</si>
  <si>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</si>
  <si>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</si>
  <si>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</si>
  <si>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</si>
  <si>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</si>
  <si>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</si>
  <si>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</si>
  <si>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</si>
  <si>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</si>
  <si>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</si>
  <si>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</si>
  <si>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</si>
  <si>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</si>
  <si>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</si>
  <si>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</si>
  <si>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</si>
  <si>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</si>
  <si>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</si>
  <si>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</si>
  <si>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</si>
  <si>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</si>
  <si>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</si>
  <si>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</si>
  <si>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</si>
  <si>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</si>
  <si>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</si>
  <si>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</si>
  <si>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</si>
  <si>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</si>
  <si>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</si>
  <si>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</si>
  <si>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</si>
  <si>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</si>
  <si>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</si>
  <si>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</si>
  <si>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</si>
  <si>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</si>
  <si>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</si>
  <si>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</si>
  <si>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</si>
  <si>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</si>
  <si>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</si>
  <si>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</si>
  <si>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</si>
  <si>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</si>
  <si>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</si>
  <si>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</si>
  <si>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</si>
  <si>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</si>
  <si>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</si>
  <si>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</si>
  <si>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</si>
  <si>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</si>
  <si>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</si>
  <si>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</si>
  <si>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</si>
  <si>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</si>
  <si>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</si>
  <si>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</si>
  <si>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</si>
  <si>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</si>
  <si>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</si>
  <si>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</si>
  <si>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</si>
  <si>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</si>
  <si>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</si>
  <si>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</si>
  <si>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</si>
  <si>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</si>
  <si>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</si>
  <si>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</si>
  <si>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</si>
  <si>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</si>
  <si>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</si>
  <si>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</si>
  <si>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</si>
  <si>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</si>
  <si>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</si>
  <si>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</si>
  <si>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</si>
  <si>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</si>
  <si>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</si>
  <si>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</si>
  <si>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</si>
  <si>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</si>
  <si>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</si>
  <si>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</si>
  <si>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</si>
  <si>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</si>
  <si>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</si>
  <si>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</si>
  <si>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</si>
  <si>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</si>
  <si>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</si>
  <si>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</si>
  <si>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</si>
  <si>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</si>
  <si>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</si>
  <si>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</si>
  <si>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</si>
  <si>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</si>
  <si>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</si>
  <si>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</si>
  <si>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</si>
  <si>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</si>
  <si>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</si>
  <si>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</si>
  <si>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</si>
  <si>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</si>
  <si>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</si>
  <si>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</si>
  <si>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</si>
  <si>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</si>
  <si>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</si>
  <si>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</si>
  <si>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</si>
  <si>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</si>
  <si>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</si>
  <si>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</si>
  <si>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</si>
  <si>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</si>
  <si>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</si>
  <si>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</si>
  <si>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</si>
  <si>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</si>
  <si>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</si>
  <si>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</si>
  <si>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</si>
  <si>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</si>
  <si>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</si>
  <si>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</si>
  <si>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</si>
  <si>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</si>
  <si>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</si>
  <si>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</si>
  <si>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</si>
  <si>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</si>
  <si>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</si>
  <si>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</si>
  <si>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</si>
  <si>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</si>
  <si>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</si>
  <si>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</si>
  <si>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</si>
  <si>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</si>
  <si>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</si>
  <si>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</si>
  <si>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</si>
  <si>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</si>
  <si>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</si>
  <si>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</si>
  <si>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</si>
  <si>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</si>
  <si>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</si>
  <si>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</si>
  <si>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</si>
  <si>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</si>
  <si>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</si>
  <si>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</si>
  <si>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</si>
  <si>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</si>
  <si>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</si>
  <si>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</si>
  <si>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</si>
  <si>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</si>
  <si>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</si>
  <si>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</si>
  <si>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</si>
  <si>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</si>
  <si>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</si>
  <si>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</si>
  <si>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</si>
  <si>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</si>
  <si>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</si>
  <si>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</si>
  <si>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</si>
  <si>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</si>
  <si>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</si>
  <si>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</si>
  <si>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</si>
  <si>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</si>
  <si>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</si>
  <si>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</si>
  <si>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</si>
  <si>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</si>
  <si>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</si>
  <si>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</si>
  <si>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</si>
  <si>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</si>
  <si>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</si>
  <si>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</si>
  <si>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</si>
  <si>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</si>
  <si>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</si>
  <si>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</si>
  <si>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</si>
  <si>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</si>
  <si>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</si>
  <si>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</si>
  <si>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</si>
  <si>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</si>
  <si>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</si>
  <si>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</si>
  <si>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</si>
  <si>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</si>
  <si>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</si>
  <si>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</si>
  <si>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</si>
  <si>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</si>
  <si>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</si>
  <si>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</si>
  <si>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</si>
  <si>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</si>
  <si>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</si>
  <si>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</si>
  <si>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</si>
  <si>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</si>
  <si>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</si>
  <si>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</si>
  <si>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</si>
  <si>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</si>
  <si>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</si>
  <si>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</si>
  <si>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</si>
  <si>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</si>
  <si>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</si>
  <si>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</si>
  <si>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</si>
  <si>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</si>
  <si>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</si>
  <si>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</si>
  <si>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</si>
  <si>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</si>
  <si>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</si>
  <si>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</si>
  <si>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</si>
  <si>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</si>
  <si>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</si>
  <si>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</si>
  <si>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</si>
  <si>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</si>
  <si>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</si>
  <si>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</si>
  <si>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</si>
  <si>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</si>
  <si>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</si>
  <si>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</si>
  <si>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</si>
  <si>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</si>
  <si>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</si>
  <si>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</si>
  <si>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</si>
  <si>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</si>
  <si>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</si>
  <si>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</si>
  <si>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</si>
  <si>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</si>
  <si>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</si>
  <si>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</si>
  <si>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</si>
  <si>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</si>
  <si>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</si>
  <si>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</si>
  <si>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</si>
  <si>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</si>
  <si>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</si>
  <si>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</si>
  <si>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</si>
  <si>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</si>
  <si>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</si>
  <si>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</si>
  <si>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</si>
  <si>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</si>
  <si>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</si>
  <si>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</si>
  <si>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</si>
  <si>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</si>
  <si>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</si>
  <si>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</si>
  <si>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</si>
  <si>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</si>
  <si>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</si>
  <si>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</si>
  <si>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</si>
  <si>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</si>
  <si>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</si>
  <si>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</si>
  <si>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</si>
  <si>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</si>
  <si>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</si>
  <si>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</si>
  <si>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</si>
  <si>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</si>
  <si>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</si>
  <si>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</si>
  <si>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</si>
  <si>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</si>
  <si>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</si>
  <si>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</si>
  <si>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</si>
  <si>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</si>
  <si>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</si>
  <si>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</si>
  <si>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</si>
  <si>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</si>
  <si>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</si>
  <si>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</si>
  <si>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</si>
  <si>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</si>
  <si>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</si>
  <si>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</si>
  <si>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</si>
  <si>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</si>
  <si>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</si>
  <si>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</si>
  <si>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</si>
  <si>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</si>
  <si>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</si>
  <si>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</si>
  <si>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</si>
  <si>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</si>
  <si>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</si>
  <si>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</si>
  <si>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</si>
  <si>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</si>
  <si>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</si>
  <si>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</si>
  <si>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</si>
  <si>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</si>
  <si>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</si>
  <si>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</si>
  <si>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</si>
  <si>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</si>
  <si>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</si>
  <si>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</si>
  <si>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</si>
  <si>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</si>
  <si>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</si>
  <si>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</si>
  <si>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</si>
  <si>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</si>
  <si>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</si>
  <si>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</si>
  <si>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</si>
  <si>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</si>
  <si>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</si>
  <si>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</si>
  <si>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</si>
  <si>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</si>
  <si>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</si>
  <si>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</si>
  <si>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</si>
  <si>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</si>
  <si>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</si>
  <si>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</si>
  <si>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</si>
  <si>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</si>
  <si>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</si>
  <si>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</si>
  <si>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</si>
  <si>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</si>
  <si>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</si>
  <si>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</si>
  <si>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</si>
  <si>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</si>
  <si>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</si>
  <si>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</si>
  <si>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</si>
  <si>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</si>
  <si>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</si>
  <si>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</si>
  <si>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</si>
  <si>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</si>
  <si>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</si>
  <si>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</si>
  <si>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</si>
  <si>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</si>
  <si>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</si>
  <si>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</si>
  <si>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</si>
  <si>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</si>
  <si>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</si>
  <si>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</si>
  <si>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</si>
  <si>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</si>
  <si>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</si>
  <si>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</si>
  <si>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</si>
  <si>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</si>
  <si>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</si>
  <si>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</si>
  <si>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</si>
  <si>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</si>
  <si>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</si>
  <si>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</si>
  <si>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</si>
  <si>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</si>
  <si>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</si>
  <si>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</si>
  <si>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</si>
  <si>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</si>
  <si>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</si>
  <si>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</si>
  <si>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</si>
  <si>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</si>
  <si>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</si>
  <si>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</si>
  <si>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</si>
  <si>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</si>
  <si>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</si>
  <si>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</si>
  <si>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</si>
  <si>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</si>
  <si>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</si>
  <si>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</si>
  <si>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</si>
  <si>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</si>
  <si>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</si>
  <si>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</si>
  <si>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</si>
  <si>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</si>
  <si>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</si>
  <si>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</si>
  <si>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</si>
  <si>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</si>
  <si>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</si>
  <si>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</si>
  <si>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</si>
  <si>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</si>
  <si>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</si>
  <si>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</si>
  <si>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</si>
  <si>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</si>
  <si>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</si>
  <si>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</si>
  <si>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</si>
  <si>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</si>
  <si>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</si>
  <si>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</si>
  <si>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</si>
  <si>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</si>
  <si>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</si>
  <si>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</si>
  <si>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</si>
  <si>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</si>
  <si>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</si>
  <si>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</si>
  <si>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</si>
  <si>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</si>
  <si>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</si>
  <si>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</si>
  <si>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</si>
  <si>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</si>
  <si>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</si>
  <si>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</si>
  <si>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</si>
  <si>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</si>
  <si>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</si>
  <si>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</si>
  <si>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</si>
  <si>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</si>
  <si>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</si>
  <si>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</si>
  <si>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</si>
  <si>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</si>
  <si>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</si>
  <si>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</si>
  <si>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</si>
  <si>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</si>
  <si>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</si>
  <si>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</si>
  <si>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</si>
  <si>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</si>
  <si>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</si>
  <si>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</si>
  <si>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</si>
  <si>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</si>
  <si>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</si>
  <si>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</si>
  <si>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</si>
  <si>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</si>
  <si>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</si>
  <si>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</si>
  <si>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</si>
  <si>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</si>
  <si>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</si>
  <si>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</si>
  <si>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</si>
  <si>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</si>
  <si>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</si>
  <si>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</si>
  <si>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</si>
  <si>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</si>
  <si>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</si>
  <si>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</si>
  <si>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</si>
  <si>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</si>
  <si>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</si>
  <si>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</si>
  <si>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</si>
  <si>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</si>
  <si>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</si>
  <si>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</si>
  <si>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</si>
  <si>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</si>
  <si>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</si>
  <si>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</si>
  <si>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</si>
  <si>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</si>
  <si>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</si>
  <si>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</si>
  <si>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</si>
  <si>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</si>
  <si>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</si>
  <si>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</si>
  <si>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</si>
  <si>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</si>
  <si>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</si>
  <si>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</si>
  <si>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</si>
  <si>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</si>
  <si>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</si>
  <si>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</si>
  <si>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</si>
  <si>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</si>
  <si>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</si>
  <si>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</si>
  <si>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</si>
  <si>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</si>
  <si>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</si>
  <si>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</si>
  <si>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</si>
  <si>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</si>
  <si>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</si>
  <si>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</si>
  <si>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</si>
  <si>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</si>
  <si>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</si>
  <si>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</si>
  <si>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</si>
  <si>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</si>
  <si>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</si>
  <si>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</si>
  <si>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</si>
  <si>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</si>
  <si>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</si>
  <si>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</si>
  <si>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</si>
  <si>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</si>
  <si>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</si>
  <si>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</si>
  <si>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</si>
  <si>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</si>
  <si>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</si>
  <si>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</si>
  <si>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</si>
  <si>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</si>
  <si>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</si>
  <si>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</si>
  <si>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</si>
  <si>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</si>
  <si>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</si>
  <si>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</si>
  <si>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</si>
  <si>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</si>
  <si>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</si>
  <si>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</si>
  <si>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</si>
  <si>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</si>
  <si>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</si>
  <si>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</si>
  <si>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</si>
  <si>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</si>
  <si>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</si>
  <si>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</si>
  <si>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</si>
  <si>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</si>
  <si>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</si>
  <si>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</si>
  <si>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</si>
  <si>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</si>
  <si>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</si>
  <si>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</si>
  <si>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</si>
  <si>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</si>
  <si>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</si>
  <si>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</si>
  <si>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</si>
  <si>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</si>
  <si>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</si>
  <si>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</si>
  <si>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</si>
  <si>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</si>
  <si>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</si>
  <si>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</si>
  <si>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</si>
  <si>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</si>
  <si>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</si>
  <si>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</si>
  <si>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</si>
  <si>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</si>
  <si>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</si>
  <si>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</si>
  <si>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</si>
  <si>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</si>
  <si>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</si>
  <si>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</si>
  <si>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</si>
  <si>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</si>
  <si>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</si>
  <si>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</si>
  <si>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</si>
  <si>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</si>
  <si>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</si>
  <si>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</si>
  <si>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</si>
  <si>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</si>
  <si>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</si>
  <si>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</si>
  <si>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</si>
  <si>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</si>
  <si>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</si>
  <si>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</si>
  <si>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</si>
  <si>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</si>
  <si>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</si>
  <si>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</si>
  <si>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</si>
  <si>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</si>
  <si>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</si>
  <si>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</si>
  <si>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</si>
  <si>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</si>
  <si>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</si>
  <si>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</si>
  <si>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</si>
  <si>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</si>
  <si>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</si>
  <si>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</si>
  <si>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</si>
  <si>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</si>
  <si>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</si>
  <si>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</si>
  <si>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</si>
  <si>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</si>
  <si>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</si>
  <si>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</si>
  <si>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</si>
  <si>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</si>
  <si>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</si>
  <si>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</si>
  <si>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</si>
  <si>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</si>
  <si>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</si>
  <si>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</si>
  <si>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</si>
  <si>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</si>
  <si>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</si>
  <si>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</si>
  <si>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</si>
  <si>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</si>
  <si>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</si>
  <si>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</si>
  <si>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</si>
  <si>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</si>
  <si>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</si>
  <si>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</si>
  <si>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</si>
  <si>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</si>
  <si>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</si>
  <si>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</si>
  <si>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</si>
  <si>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</si>
  <si>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</si>
  <si>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</si>
  <si>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</si>
  <si>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</si>
  <si>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</si>
  <si>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</si>
  <si>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</si>
  <si>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</si>
  <si>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</si>
  <si>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</si>
  <si>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</si>
  <si>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</si>
  <si>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</si>
  <si>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</si>
  <si>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</si>
  <si>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</si>
  <si>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</si>
  <si>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</si>
  <si>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</si>
  <si>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</si>
  <si>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</si>
  <si>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</si>
  <si>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</si>
  <si>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</si>
  <si>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</si>
  <si>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</si>
  <si>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</si>
  <si>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</si>
  <si>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</si>
  <si>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</si>
  <si>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</si>
  <si>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</si>
  <si>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</si>
  <si>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</si>
  <si>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</si>
  <si>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</si>
  <si>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</si>
  <si>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</si>
  <si>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</si>
  <si>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</si>
  <si>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</si>
  <si>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</si>
  <si>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</si>
  <si>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</si>
  <si>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</si>
  <si>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</si>
  <si>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</si>
  <si>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</si>
  <si>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</si>
  <si>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</si>
  <si>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</si>
  <si>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</si>
  <si>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</si>
  <si>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</si>
  <si>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</si>
  <si>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</si>
  <si>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</si>
  <si>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</si>
  <si>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</si>
  <si>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</si>
  <si>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</si>
  <si>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</si>
  <si>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</si>
  <si>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</si>
  <si>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</si>
  <si>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</si>
  <si>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</si>
  <si>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</si>
  <si>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</si>
  <si>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</si>
  <si>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</si>
  <si>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</si>
  <si>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</si>
  <si>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</si>
  <si>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</si>
  <si>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</si>
  <si>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</si>
  <si>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</si>
  <si>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</si>
  <si>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</si>
  <si>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</si>
  <si>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</si>
  <si>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</si>
  <si>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</si>
  <si>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</si>
  <si>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</si>
  <si>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</si>
  <si>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</si>
  <si>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</si>
  <si>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</si>
  <si>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</si>
  <si>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</si>
  <si>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</si>
  <si>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</si>
  <si>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</si>
  <si>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</si>
  <si>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</si>
  <si>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</si>
  <si>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</si>
  <si>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</si>
  <si>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</si>
  <si>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</si>
  <si>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</si>
  <si>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</si>
  <si>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</si>
  <si>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</si>
  <si>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</si>
  <si>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</si>
  <si>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</si>
  <si>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</si>
  <si>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</si>
  <si>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</si>
  <si>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</si>
  <si>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</si>
  <si>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</si>
  <si>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</si>
  <si>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</si>
  <si>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</si>
  <si>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</si>
  <si>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</si>
  <si>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</si>
  <si>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</si>
  <si>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</si>
  <si>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</si>
  <si>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</si>
  <si>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</si>
  <si>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</si>
  <si>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</si>
  <si>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</si>
  <si>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</si>
  <si>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</si>
  <si>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</si>
  <si>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</si>
  <si>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</si>
  <si>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</si>
  <si>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</si>
  <si>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</si>
  <si>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</si>
  <si>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</si>
  <si>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</si>
  <si>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</si>
  <si>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</si>
  <si>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</si>
  <si>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</si>
  <si>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</si>
  <si>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</si>
  <si>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</si>
  <si>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</si>
  <si>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</si>
  <si>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</si>
  <si>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</si>
  <si>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</si>
  <si>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</si>
  <si>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</si>
  <si>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</si>
  <si>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</si>
  <si>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</si>
  <si>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</si>
  <si>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</si>
  <si>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</si>
  <si>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</si>
  <si>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</si>
  <si>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</si>
  <si>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</si>
  <si>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</si>
  <si>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</si>
  <si>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</si>
  <si>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</si>
  <si>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</si>
  <si>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</si>
  <si>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</si>
  <si>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</si>
  <si>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</si>
  <si>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</si>
  <si>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</si>
  <si>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</si>
  <si>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</si>
  <si>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</si>
  <si>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</si>
  <si>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</si>
  <si>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</si>
  <si>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</si>
  <si>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</si>
  <si>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</si>
  <si>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</si>
  <si>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</si>
  <si>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</si>
  <si>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</si>
  <si>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</si>
  <si>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</si>
  <si>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</si>
  <si>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</si>
  <si>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</si>
  <si>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</si>
  <si>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</si>
  <si>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</si>
  <si>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</si>
  <si>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</si>
  <si>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</si>
  <si>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</si>
  <si>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</si>
  <si>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</si>
  <si>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</si>
  <si>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</si>
  <si>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</si>
  <si>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</si>
  <si>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</si>
  <si>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</si>
  <si>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</si>
  <si>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</si>
  <si>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</si>
  <si>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</si>
  <si>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</si>
  <si>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</si>
  <si>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</si>
  <si>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</si>
  <si>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</si>
  <si>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</si>
  <si>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</si>
  <si>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</si>
  <si>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</si>
  <si>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</si>
  <si>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</si>
  <si>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</si>
  <si>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</si>
  <si>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</si>
  <si>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</si>
  <si>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</si>
  <si>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</si>
  <si>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</si>
  <si>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</si>
  <si>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</si>
  <si>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</si>
  <si>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</si>
  <si>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</si>
  <si>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</si>
  <si>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</si>
  <si>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</si>
  <si>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</si>
  <si>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</si>
  <si>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</si>
  <si>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</si>
  <si>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</si>
  <si>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</si>
  <si>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</si>
  <si>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</si>
  <si>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</si>
  <si>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</si>
  <si>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</si>
  <si>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</si>
  <si>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</si>
  <si>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</si>
  <si>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</si>
  <si>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</si>
  <si>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</si>
  <si>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</si>
  <si>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</si>
  <si>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</si>
  <si>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</si>
  <si>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</si>
  <si>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</si>
  <si>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</si>
  <si>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</si>
  <si>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</si>
  <si>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</si>
  <si>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</si>
  <si>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</si>
  <si>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</si>
  <si>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</si>
  <si>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</si>
  <si>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</si>
  <si>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</si>
  <si>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</si>
  <si>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</si>
  <si>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</si>
  <si>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</si>
  <si>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</si>
  <si>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</si>
  <si>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</si>
  <si>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</si>
  <si>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</si>
  <si>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</si>
  <si>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</si>
  <si>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</si>
  <si>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</si>
  <si>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</si>
  <si>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</si>
  <si>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</si>
  <si>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</si>
  <si>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</si>
  <si>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</si>
  <si>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</si>
  <si>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</si>
  <si>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</si>
  <si>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</si>
  <si>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</si>
  <si>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</si>
  <si>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</si>
  <si>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</si>
  <si>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</si>
  <si>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</si>
  <si>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</si>
  <si>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</si>
  <si>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</si>
  <si>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</si>
  <si>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</si>
  <si>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</si>
  <si>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</si>
  <si>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</si>
  <si>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</si>
  <si>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</si>
  <si>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</si>
  <si>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</si>
  <si>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</si>
  <si>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</si>
  <si>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</si>
  <si>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</si>
  <si>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</si>
  <si>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</si>
  <si>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</si>
  <si>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</si>
  <si>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</si>
  <si>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</si>
  <si>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</si>
  <si>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</si>
  <si>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</si>
  <si>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</si>
  <si>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</si>
  <si>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</si>
  <si>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</si>
  <si>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</si>
  <si>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</si>
  <si>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</si>
  <si>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</si>
  <si>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</si>
  <si>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</si>
  <si>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</si>
  <si>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</si>
  <si>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</si>
  <si>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</si>
  <si>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</si>
  <si>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</si>
  <si>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</si>
  <si>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</si>
  <si>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</si>
  <si>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</si>
  <si>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</si>
  <si>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</si>
  <si>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</si>
  <si>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</si>
  <si>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</si>
  <si>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</si>
  <si>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</si>
  <si>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</si>
  <si>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</si>
  <si>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</si>
  <si>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</si>
  <si>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</si>
  <si>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</si>
  <si>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</si>
  <si>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</si>
  <si>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</si>
  <si>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</si>
  <si>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</si>
  <si>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</si>
  <si>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</si>
  <si>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</si>
  <si>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</si>
  <si>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</si>
  <si>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</si>
  <si>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</si>
  <si>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</si>
  <si>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</si>
  <si>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</si>
  <si>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</si>
  <si>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</si>
  <si>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</si>
  <si>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</si>
  <si>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</si>
  <si>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</si>
  <si>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</si>
  <si>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</si>
  <si>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</si>
  <si>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</si>
  <si>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</si>
  <si>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</si>
  <si>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</si>
  <si>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</si>
  <si>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</si>
  <si>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</si>
  <si>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</si>
  <si>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</si>
  <si>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</si>
  <si>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</si>
  <si>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</si>
  <si>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</si>
  <si>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</si>
  <si>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</si>
  <si>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</si>
  <si>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</si>
  <si>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</si>
  <si>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</si>
  <si>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</si>
  <si>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</si>
  <si>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</si>
  <si>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</si>
  <si>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</si>
  <si>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</si>
  <si>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</si>
  <si>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</si>
  <si>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</si>
  <si>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</si>
  <si>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</si>
  <si>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</si>
  <si>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</si>
  <si>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</si>
  <si>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</si>
  <si>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</si>
  <si>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</si>
  <si>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</si>
  <si>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</si>
  <si>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</si>
  <si>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</si>
  <si>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</si>
  <si>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</si>
  <si>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</si>
  <si>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</si>
  <si>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</si>
  <si>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</si>
  <si>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</si>
  <si>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</si>
  <si>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</si>
  <si>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</si>
  <si>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</si>
  <si>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</si>
  <si>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</si>
  <si>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</si>
  <si>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</si>
  <si>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</si>
  <si>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</si>
  <si>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</si>
  <si>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</si>
  <si>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</si>
  <si>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</si>
  <si>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</si>
  <si>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</si>
  <si>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</si>
  <si>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</si>
  <si>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</si>
  <si>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</si>
  <si>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</si>
  <si>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</si>
  <si>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</si>
  <si>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</si>
  <si>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</si>
  <si>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</si>
  <si>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</si>
  <si>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</si>
  <si>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</si>
  <si>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</si>
  <si>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</si>
  <si>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</si>
  <si>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</si>
  <si>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</si>
  <si>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</si>
  <si>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</si>
  <si>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</si>
  <si>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</si>
  <si>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</si>
  <si>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</si>
  <si>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</si>
  <si>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</si>
  <si>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</si>
  <si>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</si>
  <si>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</si>
  <si>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</si>
  <si>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</si>
  <si>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</si>
  <si>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</si>
  <si>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</si>
  <si>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</si>
  <si>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</si>
  <si>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</si>
  <si>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</si>
  <si>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</si>
  <si>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</si>
  <si>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</si>
  <si>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</si>
  <si>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</si>
  <si>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</si>
  <si>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</si>
  <si>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</si>
  <si>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</si>
  <si>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</si>
  <si>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</si>
  <si>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</si>
  <si>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</si>
  <si>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</si>
  <si>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</si>
  <si>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</si>
  <si>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</si>
  <si>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</si>
  <si>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</si>
  <si>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</si>
  <si>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</si>
  <si>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</si>
  <si>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</si>
  <si>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</si>
  <si>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</si>
  <si>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</si>
  <si>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</si>
  <si>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</si>
  <si>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</si>
  <si>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</si>
  <si>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</si>
  <si>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</si>
  <si>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</si>
  <si>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</si>
  <si>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</si>
  <si>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</si>
  <si>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</si>
  <si>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</si>
  <si>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</si>
  <si>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</si>
  <si>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</si>
  <si>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</si>
  <si>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</si>
  <si>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</si>
  <si>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</si>
  <si>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</si>
  <si>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</si>
  <si>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</si>
  <si>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</si>
  <si>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</si>
  <si>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</si>
  <si>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</si>
  <si>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</si>
  <si>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</si>
  <si>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</si>
  <si>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</si>
  <si>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</si>
  <si>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</si>
  <si>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</si>
  <si>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</si>
  <si>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</si>
  <si>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</si>
  <si>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</si>
  <si>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</si>
  <si>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</si>
  <si>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</si>
  <si>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</si>
  <si>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</si>
  <si>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</si>
  <si>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</si>
  <si>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</si>
  <si>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</si>
  <si>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</si>
  <si>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</si>
  <si>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</si>
  <si>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</si>
  <si>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</si>
  <si>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</si>
  <si>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</si>
  <si>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</si>
  <si>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</si>
  <si>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</si>
  <si>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</si>
  <si>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</si>
  <si>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</si>
  <si>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</si>
  <si>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</si>
  <si>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</si>
  <si>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</si>
  <si>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</si>
  <si>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</si>
  <si>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</si>
  <si>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</si>
  <si>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</si>
  <si>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</si>
  <si>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</si>
  <si>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</si>
  <si>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</si>
  <si>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</si>
  <si>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</si>
  <si>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</si>
  <si>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</si>
  <si>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</si>
  <si>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</si>
  <si>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</si>
  <si>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</si>
  <si>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</si>
  <si>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</si>
  <si>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</si>
  <si>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</si>
  <si>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</si>
  <si>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</si>
  <si>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</si>
  <si>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</si>
  <si>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</si>
  <si>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</si>
  <si>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</si>
  <si>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</si>
  <si>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</si>
  <si>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</si>
  <si>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</si>
  <si>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</si>
  <si>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</si>
  <si>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</si>
  <si>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</si>
  <si>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</si>
  <si>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</si>
  <si>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</si>
  <si>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</si>
  <si>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</si>
  <si>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</si>
  <si>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</si>
  <si>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</si>
  <si>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</si>
  <si>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</si>
  <si>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</si>
  <si>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</si>
  <si>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</si>
  <si>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</si>
  <si>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</si>
  <si>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</si>
  <si>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</si>
  <si>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</si>
  <si>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</si>
  <si>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</si>
  <si>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</si>
  <si>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</si>
  <si>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</si>
  <si>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</si>
  <si>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</si>
  <si>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</si>
  <si>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</si>
  <si>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</si>
  <si>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</si>
  <si>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</si>
  <si>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</si>
  <si>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</si>
  <si>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</si>
  <si>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</si>
  <si>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</si>
  <si>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</si>
  <si>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</si>
  <si>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</si>
  <si>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</si>
  <si>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</si>
  <si>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</si>
  <si>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</si>
  <si>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</si>
  <si>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</si>
  <si>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</si>
  <si>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</si>
  <si>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</si>
  <si>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</si>
  <si>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</si>
  <si>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</si>
  <si>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</si>
  <si>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</si>
  <si>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</si>
  <si>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</si>
  <si>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</si>
  <si>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</si>
  <si>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</si>
  <si>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</si>
  <si>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</si>
  <si>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</si>
  <si>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</si>
  <si>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</si>
  <si>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</si>
  <si>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</si>
  <si>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</si>
  <si>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</si>
  <si>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</si>
  <si>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</si>
  <si>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</si>
  <si>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</si>
  <si>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</si>
  <si>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</si>
  <si>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</si>
  <si>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</si>
  <si>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</si>
  <si>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</si>
  <si>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</si>
  <si>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</si>
  <si>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</si>
  <si>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</si>
  <si>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</si>
  <si>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</si>
  <si>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</si>
  <si>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</si>
  <si>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</si>
  <si>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</si>
  <si>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</si>
  <si>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</si>
  <si>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</si>
  <si>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</si>
  <si>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</si>
  <si>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</si>
  <si>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</si>
  <si>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</si>
  <si>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</si>
  <si>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</si>
  <si>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</si>
  <si>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</si>
  <si>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</si>
  <si>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</si>
  <si>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</si>
  <si>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</si>
  <si>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</si>
  <si>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</si>
  <si>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</si>
  <si>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</si>
  <si>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</si>
  <si>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</si>
  <si>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</si>
  <si>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</si>
  <si>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</si>
  <si>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</si>
  <si>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</si>
  <si>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</si>
  <si>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</si>
  <si>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</si>
  <si>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</si>
  <si>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</si>
  <si>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</si>
  <si>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</si>
  <si>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</si>
  <si>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</si>
  <si>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</si>
  <si>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</si>
  <si>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</si>
  <si>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</si>
  <si>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</si>
  <si>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</si>
  <si>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</si>
  <si>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</si>
  <si>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</si>
  <si>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</si>
  <si>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</si>
  <si>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</si>
  <si>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</si>
  <si>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</si>
  <si>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</si>
  <si>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</si>
  <si>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</si>
  <si>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</si>
  <si>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</si>
  <si>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</si>
  <si>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</si>
  <si>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</si>
  <si>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</si>
  <si>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</si>
  <si>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</si>
  <si>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</si>
  <si>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</si>
  <si>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</si>
  <si>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</si>
  <si>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</si>
  <si>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</si>
  <si>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</si>
  <si>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</si>
  <si>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</si>
  <si>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</si>
  <si>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</si>
  <si>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</si>
  <si>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</si>
  <si>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</si>
  <si>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</si>
  <si>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</si>
  <si>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</si>
  <si>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</si>
  <si>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</si>
  <si>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</si>
  <si>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</si>
  <si>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</si>
  <si>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</si>
  <si>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</si>
  <si>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</si>
  <si>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</si>
  <si>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</si>
  <si>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</si>
  <si>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</si>
  <si>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</si>
  <si>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</si>
  <si>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</si>
  <si>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</si>
  <si>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</si>
  <si>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</si>
  <si>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</si>
  <si>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</si>
  <si>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</si>
  <si>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</si>
  <si>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</si>
  <si>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</si>
  <si>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</si>
  <si>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</si>
  <si>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</si>
  <si>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</si>
  <si>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</si>
  <si>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</si>
  <si>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</si>
  <si>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</si>
  <si>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</si>
  <si>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</si>
  <si>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</si>
  <si>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</si>
  <si>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</si>
  <si>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</si>
  <si>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</si>
  <si>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</si>
  <si>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</si>
  <si>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</si>
  <si>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</si>
  <si>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</si>
  <si>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</si>
  <si>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</si>
  <si>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</si>
  <si>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</si>
  <si>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</si>
  <si>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</si>
  <si>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</si>
  <si>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</si>
  <si>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</si>
  <si>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</si>
  <si>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</si>
  <si>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</si>
  <si>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</si>
  <si>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</si>
  <si>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</si>
  <si>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</si>
  <si>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</si>
  <si>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</si>
  <si>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</si>
  <si>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</si>
  <si>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</si>
  <si>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</si>
  <si>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</si>
  <si>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</si>
  <si>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</si>
  <si>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</si>
  <si>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</si>
  <si>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</si>
  <si>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</si>
  <si>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</si>
  <si>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</si>
  <si>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</si>
  <si>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</si>
  <si>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</si>
  <si>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</si>
  <si>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</si>
  <si>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</si>
  <si>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</si>
  <si>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</si>
  <si>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</si>
  <si>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</si>
  <si>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</si>
  <si>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</si>
  <si>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</si>
  <si>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</si>
  <si>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</si>
  <si>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</si>
  <si>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</si>
  <si>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</si>
  <si>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</si>
  <si>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</si>
  <si>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</si>
  <si>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</si>
  <si>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</si>
  <si>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</si>
  <si>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</si>
  <si>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</si>
  <si>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</si>
  <si>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</si>
  <si>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</si>
  <si>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</si>
  <si>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</si>
  <si>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</si>
  <si>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</si>
  <si>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</si>
  <si>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</si>
  <si>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</si>
  <si>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</si>
  <si>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</si>
  <si>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</si>
  <si>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</si>
  <si>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</si>
  <si>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</si>
  <si>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</si>
  <si>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</si>
  <si>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</si>
  <si>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</si>
  <si>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</si>
  <si>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</si>
  <si>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</si>
  <si>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</si>
  <si>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</si>
  <si>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</si>
  <si>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</si>
  <si>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</si>
  <si>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</si>
  <si>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</si>
  <si>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</si>
  <si>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</si>
  <si>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</si>
  <si>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</si>
  <si>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</si>
  <si>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</si>
  <si>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</si>
  <si>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</si>
  <si>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</si>
  <si>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</si>
  <si>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</si>
  <si>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</si>
  <si>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</si>
  <si>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</si>
  <si>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</si>
  <si>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</si>
  <si>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</si>
  <si>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</si>
  <si>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</si>
  <si>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</si>
  <si>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</si>
  <si>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</si>
  <si>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</si>
  <si>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</si>
  <si>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</si>
  <si>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</si>
  <si>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</si>
  <si>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</si>
  <si>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</si>
  <si>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</si>
  <si>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</si>
  <si>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</si>
  <si>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</si>
  <si>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</si>
  <si>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</si>
  <si>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</si>
  <si>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</si>
  <si>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</si>
  <si>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</si>
  <si>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</si>
  <si>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</si>
  <si>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</si>
  <si>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</si>
  <si>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</si>
  <si>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</si>
  <si>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</si>
  <si>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</si>
  <si>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</si>
  <si>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</si>
  <si>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</si>
  <si>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</si>
  <si>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</si>
  <si>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</si>
  <si>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</si>
  <si>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</si>
  <si>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</si>
  <si>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</si>
  <si>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</si>
  <si>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</si>
  <si>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</si>
  <si>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</si>
  <si>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</si>
  <si>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</si>
  <si>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</si>
  <si>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</si>
  <si>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</si>
  <si>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</si>
  <si>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</si>
  <si>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</si>
  <si>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</si>
  <si>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</si>
  <si>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</si>
  <si>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</si>
  <si>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</si>
  <si>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</si>
  <si>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</si>
  <si>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</si>
  <si>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</si>
  <si>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</si>
  <si>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</si>
  <si>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</si>
  <si>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</si>
  <si>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</si>
  <si>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</si>
  <si>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</si>
  <si>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</si>
  <si>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</si>
  <si>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</si>
  <si>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</si>
  <si>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</si>
  <si>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</si>
  <si>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</si>
  <si>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</si>
  <si>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</si>
  <si>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</si>
  <si>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</si>
  <si>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</si>
  <si>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</si>
  <si>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</si>
  <si>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</si>
  <si>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</si>
  <si>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</si>
  <si>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</si>
  <si>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</si>
  <si>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</si>
  <si>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</si>
  <si>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</si>
  <si>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</si>
  <si>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</si>
  <si>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</si>
  <si>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</si>
  <si>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</si>
  <si>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</si>
  <si>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</si>
  <si>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</si>
  <si>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</si>
  <si>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</si>
  <si>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</si>
  <si>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</si>
  <si>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</si>
  <si>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</si>
  <si>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</si>
  <si>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</si>
  <si>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</si>
  <si>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</si>
  <si>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</si>
  <si>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</si>
  <si>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</si>
  <si>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</si>
  <si>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</si>
  <si>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</si>
  <si>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</si>
  <si>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</si>
  <si>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</si>
  <si>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</si>
  <si>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</si>
  <si>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</si>
  <si>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</si>
  <si>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</si>
  <si>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</si>
  <si>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</si>
  <si>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</si>
  <si>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</si>
  <si>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</si>
  <si>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</si>
  <si>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</si>
  <si>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</si>
  <si>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</si>
  <si>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</si>
  <si>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</si>
  <si>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</si>
  <si>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</si>
  <si>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</si>
  <si>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</si>
  <si>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</si>
  <si>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</si>
  <si>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</si>
  <si>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</si>
  <si>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</si>
  <si>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</si>
  <si>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</si>
  <si>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</si>
  <si>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</si>
  <si>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</si>
  <si>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</si>
  <si>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</si>
  <si>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</si>
  <si>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</si>
  <si>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</si>
  <si>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</si>
  <si>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</si>
  <si>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</si>
  <si>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</si>
  <si>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</si>
  <si>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</si>
  <si>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</si>
  <si>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</si>
  <si>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</si>
  <si>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</si>
  <si>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</si>
  <si>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</si>
  <si>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</si>
  <si>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</si>
  <si>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</si>
  <si>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</si>
  <si>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</si>
  <si>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</si>
  <si>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</si>
  <si>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</si>
  <si>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</si>
  <si>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</si>
  <si>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</si>
  <si>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</si>
  <si>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</si>
  <si>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</si>
  <si>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</si>
  <si>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</si>
  <si>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</si>
  <si>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</si>
  <si>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</si>
  <si>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</si>
  <si>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</si>
  <si>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</si>
  <si>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</si>
  <si>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</si>
  <si>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</si>
  <si>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</si>
  <si>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</si>
  <si>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</si>
  <si>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</si>
  <si>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</si>
  <si>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</si>
  <si>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</si>
  <si>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</si>
  <si>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</si>
  <si>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</si>
  <si>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</si>
  <si>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</si>
  <si>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</si>
  <si>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</si>
  <si>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</si>
  <si>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</si>
  <si>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</si>
  <si>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</si>
  <si>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</si>
  <si>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</si>
  <si>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</si>
  <si>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</si>
  <si>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</si>
  <si>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</si>
  <si>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</si>
  <si>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</si>
  <si>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</si>
  <si>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</si>
  <si>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</si>
  <si>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</si>
  <si>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</si>
  <si>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</si>
  <si>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</si>
  <si>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</si>
  <si>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</si>
  <si>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</si>
  <si>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</si>
  <si>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</si>
  <si>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</si>
  <si>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</si>
  <si>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</si>
  <si>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</si>
  <si>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</si>
  <si>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</si>
  <si>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</si>
  <si>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</si>
  <si>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</si>
  <si>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</si>
  <si>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</si>
  <si>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</si>
  <si>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</si>
  <si>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</si>
  <si>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</si>
  <si>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</si>
  <si>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</si>
  <si>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</si>
  <si>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</si>
  <si>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</si>
  <si>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</si>
  <si>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</si>
  <si>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</si>
  <si>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</si>
  <si>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</si>
  <si>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</si>
  <si>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</si>
  <si>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</si>
  <si>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</si>
  <si>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</si>
  <si>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</si>
  <si>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</si>
  <si>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</si>
  <si>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</si>
  <si>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</si>
  <si>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</si>
  <si>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</si>
  <si>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</si>
  <si>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</si>
  <si>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</si>
  <si>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</si>
  <si>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</si>
  <si>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</si>
  <si>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</si>
  <si>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</si>
  <si>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</si>
  <si>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</si>
  <si>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</si>
  <si>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</si>
  <si>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</si>
  <si>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</si>
  <si>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</si>
  <si>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</si>
  <si>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</si>
  <si>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</si>
  <si>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</si>
  <si>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</si>
  <si>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</si>
  <si>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</si>
  <si>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</si>
  <si>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</si>
  <si>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</si>
  <si>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</si>
  <si>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</si>
  <si>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</si>
  <si>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</si>
  <si>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</si>
  <si>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</si>
  <si>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</si>
  <si>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</si>
  <si>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</si>
  <si>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</si>
  <si>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</si>
  <si>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</si>
  <si>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</si>
  <si>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</si>
  <si>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</si>
  <si>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</si>
  <si>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</si>
  <si>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</si>
  <si>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</si>
  <si>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</si>
  <si>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</si>
  <si>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</si>
  <si>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</si>
  <si>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</si>
  <si>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</si>
  <si>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</si>
  <si>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</si>
  <si>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</si>
  <si>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</si>
  <si>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</si>
  <si>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</si>
  <si>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</si>
  <si>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</si>
  <si>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</si>
  <si>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</si>
  <si>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</si>
  <si>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</si>
  <si>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</si>
  <si>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</si>
  <si>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</si>
  <si>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</si>
  <si>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</si>
  <si>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</si>
  <si>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</si>
  <si>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</si>
  <si>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</si>
  <si>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</si>
  <si>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</si>
  <si>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</si>
  <si>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</si>
  <si>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</si>
  <si>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</si>
  <si>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</si>
  <si>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</si>
  <si>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</si>
  <si>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</si>
  <si>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</si>
  <si>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</si>
  <si>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</si>
  <si>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</si>
  <si>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</si>
  <si>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</si>
  <si>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</si>
  <si>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</si>
  <si>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</si>
  <si>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</si>
  <si>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</si>
  <si>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</si>
  <si>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</si>
  <si>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</si>
  <si>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</si>
  <si>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</si>
  <si>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</si>
  <si>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</si>
  <si>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</si>
  <si>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</si>
  <si>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</si>
  <si>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</si>
  <si>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</si>
  <si>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</si>
  <si>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</si>
  <si>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</si>
  <si>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</si>
  <si>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</si>
  <si>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</si>
  <si>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</si>
  <si>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</si>
  <si>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</si>
  <si>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</si>
  <si>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</si>
  <si>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</si>
  <si>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</si>
  <si>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</si>
  <si>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</si>
  <si>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</si>
  <si>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</si>
  <si>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</si>
  <si>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</si>
  <si>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</si>
  <si>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</si>
  <si>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</si>
  <si>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</si>
  <si>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</si>
  <si>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</si>
  <si>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</si>
  <si>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</si>
  <si>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</si>
  <si>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</si>
  <si>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</si>
  <si>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</si>
  <si>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</si>
  <si>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</si>
  <si>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</si>
  <si>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</si>
  <si>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</si>
  <si>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</si>
  <si>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</si>
  <si>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</si>
  <si>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</si>
  <si>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</si>
  <si>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</si>
  <si>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</si>
  <si>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</si>
  <si>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</si>
  <si>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</si>
  <si>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</si>
  <si>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</si>
  <si>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</si>
  <si>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</si>
  <si>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</si>
  <si>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</si>
  <si>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</si>
  <si>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</si>
  <si>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</si>
  <si>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</si>
  <si>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</si>
  <si>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</si>
  <si>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</si>
  <si>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</si>
  <si>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</si>
  <si>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</si>
  <si>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</si>
  <si>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</si>
  <si>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</si>
  <si>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</si>
  <si>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</si>
  <si>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</si>
  <si>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</si>
  <si>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</si>
  <si>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</si>
  <si>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</si>
  <si>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</si>
  <si>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</si>
  <si>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</si>
  <si>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</si>
  <si>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</si>
  <si>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</si>
  <si>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</si>
  <si>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</si>
  <si>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</si>
  <si>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</si>
  <si>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</si>
  <si>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</si>
  <si>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</si>
  <si>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</si>
  <si>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</si>
  <si>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</si>
  <si>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</si>
  <si>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</si>
  <si>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</si>
  <si>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</si>
  <si>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</si>
  <si>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</si>
  <si>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</si>
  <si>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</si>
  <si>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</si>
  <si>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</si>
  <si>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</si>
  <si>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</si>
  <si>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</si>
  <si>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</si>
  <si>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</si>
  <si>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</si>
  <si>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</si>
  <si>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</si>
  <si>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</si>
  <si>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</si>
  <si>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</si>
  <si>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</si>
  <si>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</si>
  <si>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</si>
  <si>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</si>
  <si>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</si>
  <si>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</si>
  <si>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</si>
  <si>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</si>
  <si>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</si>
  <si>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</si>
  <si>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</si>
  <si>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</si>
  <si>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</si>
  <si>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</si>
  <si>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</si>
  <si>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</si>
  <si>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</si>
  <si>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</si>
  <si>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</si>
  <si>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</si>
  <si>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</si>
  <si>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</si>
  <si>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</si>
  <si>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</si>
  <si>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</si>
  <si>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</si>
  <si>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</si>
  <si>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</si>
  <si>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</si>
  <si>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</si>
  <si>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</si>
  <si>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</si>
  <si>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</si>
  <si>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</si>
  <si>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</si>
  <si>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</si>
  <si>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</si>
  <si>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</si>
  <si>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</si>
  <si>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</si>
  <si>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</si>
  <si>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</si>
  <si>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</si>
  <si>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</si>
  <si>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</si>
  <si>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</si>
  <si>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</si>
  <si>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</si>
  <si>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</si>
  <si>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</si>
  <si>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</si>
  <si>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</si>
  <si>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</si>
  <si>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</si>
  <si>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</si>
  <si>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</si>
  <si>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</si>
  <si>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</si>
  <si>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</si>
  <si>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</si>
  <si>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</si>
  <si>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</si>
  <si>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</si>
  <si>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</si>
  <si>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</si>
  <si>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</si>
  <si>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</si>
  <si>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</si>
  <si>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</si>
  <si>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</si>
  <si>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</si>
  <si>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</si>
  <si>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</si>
  <si>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</si>
  <si>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</si>
  <si>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</si>
  <si>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</si>
  <si>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</si>
  <si>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</si>
  <si>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</si>
  <si>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</si>
  <si>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</si>
  <si>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</si>
  <si>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</si>
  <si>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</si>
  <si>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</si>
  <si>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</si>
  <si>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</si>
  <si>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</si>
  <si>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</si>
  <si>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</si>
  <si>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</si>
  <si>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</si>
  <si>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</si>
  <si>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</si>
  <si>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</si>
  <si>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</si>
  <si>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</si>
  <si>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</si>
  <si>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</si>
  <si>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</si>
  <si>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</si>
  <si>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</si>
  <si>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</si>
  <si>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</si>
  <si>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</si>
  <si>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</si>
  <si>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</si>
  <si>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</si>
  <si>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</si>
  <si>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</si>
  <si>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</si>
  <si>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</si>
  <si>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</si>
  <si>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</si>
  <si>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</si>
  <si>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</si>
  <si>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</si>
  <si>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</si>
  <si>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</si>
  <si>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</si>
  <si>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</si>
  <si>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</si>
  <si>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</si>
  <si>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</si>
  <si>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</si>
  <si>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</si>
  <si>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</si>
  <si>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</si>
  <si>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</si>
  <si>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</si>
  <si>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</si>
  <si>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</si>
  <si>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</si>
  <si>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</si>
  <si>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</si>
  <si>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</si>
  <si>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</si>
  <si>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</si>
  <si>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</si>
  <si>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</si>
  <si>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</si>
  <si>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</si>
  <si>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</si>
  <si>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</si>
  <si>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</si>
  <si>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</si>
  <si>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</si>
  <si>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</si>
  <si>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</si>
  <si>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</si>
  <si>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</si>
  <si>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</si>
  <si>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</si>
  <si>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</si>
  <si>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</si>
  <si>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</si>
  <si>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</si>
  <si>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</si>
  <si>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</si>
  <si>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</si>
  <si>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</si>
  <si>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</si>
  <si>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</si>
  <si>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</si>
  <si>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</si>
  <si>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</si>
  <si>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</si>
  <si>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</si>
  <si>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</si>
  <si>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</si>
  <si>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</si>
  <si>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</si>
  <si>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</si>
  <si>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</si>
  <si>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</si>
  <si>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</si>
  <si>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</si>
  <si>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</si>
  <si>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</si>
  <si>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</si>
  <si>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</si>
  <si>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</si>
  <si>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</si>
  <si>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</si>
  <si>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</si>
  <si>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</si>
  <si>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</si>
  <si>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</si>
  <si>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</si>
  <si>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</si>
  <si>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</si>
  <si>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</si>
  <si>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</si>
  <si>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</si>
  <si>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</si>
  <si>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</si>
  <si>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</si>
  <si>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</si>
  <si>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</si>
  <si>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</si>
  <si>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</si>
  <si>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</si>
  <si>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</si>
  <si>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</si>
  <si>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</si>
  <si>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</si>
  <si>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</si>
  <si>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</si>
  <si>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</si>
  <si>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</si>
  <si>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</si>
  <si>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</si>
  <si>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</si>
  <si>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</si>
  <si>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</si>
  <si>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</si>
  <si>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</si>
  <si>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</si>
  <si>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</si>
  <si>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</si>
  <si>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</si>
  <si>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</si>
  <si>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</si>
  <si>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</si>
  <si>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</si>
  <si>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</si>
  <si>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</si>
  <si>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</si>
  <si>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</si>
  <si>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</si>
  <si>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</si>
  <si>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</si>
  <si>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</si>
  <si>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</si>
  <si>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</si>
  <si>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</si>
  <si>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</si>
  <si>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</si>
  <si>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</si>
  <si>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</si>
  <si>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</si>
  <si>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</si>
  <si>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</si>
  <si>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</si>
  <si>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</si>
  <si>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</si>
  <si>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</si>
  <si>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</si>
  <si>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</si>
  <si>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</si>
  <si>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</si>
  <si>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</si>
  <si>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</si>
  <si>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</si>
  <si>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</si>
  <si>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</si>
  <si>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</si>
  <si>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</si>
  <si>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</si>
  <si>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</si>
  <si>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</si>
  <si>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</si>
  <si>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</si>
  <si>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</si>
  <si>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</si>
  <si>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</si>
  <si>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</si>
  <si>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</si>
  <si>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</si>
  <si>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</si>
  <si>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</si>
  <si>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</si>
  <si>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</si>
  <si>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</si>
  <si>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</si>
  <si>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</si>
  <si>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</si>
  <si>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</si>
  <si>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</si>
  <si>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</si>
  <si>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</si>
  <si>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</si>
  <si>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</si>
  <si>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</si>
  <si>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</si>
  <si>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</si>
  <si>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</si>
  <si>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</si>
  <si>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</si>
  <si>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</si>
  <si>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</si>
  <si>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</si>
  <si>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</si>
  <si>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</si>
  <si>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</si>
  <si>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</si>
  <si>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</si>
  <si>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</si>
  <si>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</si>
  <si>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</si>
  <si>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</si>
  <si>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</si>
  <si>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</si>
  <si>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</si>
  <si>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</si>
  <si>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</si>
  <si>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</si>
  <si>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</si>
  <si>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</si>
  <si>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</si>
  <si>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</si>
  <si>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</si>
  <si>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</si>
  <si>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</si>
  <si>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</si>
  <si>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</si>
  <si>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</si>
  <si>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</si>
  <si>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</si>
  <si>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</si>
  <si>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</si>
  <si>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</si>
  <si>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</si>
  <si>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</si>
  <si>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</si>
  <si>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</si>
  <si>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</si>
  <si>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</si>
  <si>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</si>
  <si>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</si>
  <si>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</si>
  <si>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</si>
  <si>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</si>
  <si>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</si>
  <si>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</si>
  <si>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</si>
  <si>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</si>
  <si>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</si>
  <si>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</si>
  <si>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</si>
  <si>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</si>
  <si>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</si>
  <si>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</si>
  <si>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</si>
  <si>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</si>
  <si>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</si>
  <si>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</si>
  <si>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</si>
  <si>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</si>
  <si>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</si>
  <si>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</si>
  <si>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</si>
  <si>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</si>
  <si>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</si>
  <si>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</si>
  <si>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</si>
  <si>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</si>
  <si>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</si>
  <si>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</si>
  <si>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</si>
  <si>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</si>
  <si>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</si>
  <si>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</si>
  <si>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</si>
  <si>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</si>
  <si>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</si>
  <si>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</si>
  <si>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</si>
  <si>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</si>
  <si>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</si>
  <si>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</si>
  <si>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</si>
  <si>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</si>
  <si>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</si>
  <si>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</si>
  <si>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</si>
  <si>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</si>
  <si>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</si>
  <si>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</si>
  <si>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</si>
  <si>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</si>
  <si>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</si>
  <si>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</si>
  <si>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</si>
  <si>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</si>
  <si>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</si>
  <si>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</si>
  <si>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</si>
  <si>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</si>
  <si>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</si>
  <si>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</si>
  <si>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</si>
  <si>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</si>
  <si>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</si>
  <si>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</si>
  <si>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</si>
  <si>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</si>
  <si>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</si>
  <si>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</si>
  <si>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</si>
  <si>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</si>
  <si>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</si>
  <si>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</si>
  <si>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</si>
  <si>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</si>
  <si>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</si>
  <si>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</si>
  <si>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</si>
  <si>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</si>
  <si>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</si>
  <si>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</si>
  <si>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</si>
  <si>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</si>
  <si>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</si>
  <si>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</si>
  <si>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</si>
  <si>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</si>
  <si>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</si>
  <si>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</si>
  <si>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</si>
  <si>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</si>
  <si>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</si>
  <si>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</si>
  <si>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</si>
  <si>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</si>
  <si>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</si>
  <si>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</si>
  <si>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</si>
  <si>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</si>
  <si>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</si>
  <si>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</si>
  <si>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</si>
  <si>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</si>
  <si>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</si>
  <si>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</si>
  <si>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</si>
  <si>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</si>
  <si>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</si>
  <si>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</si>
  <si>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</si>
  <si>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</si>
  <si>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</si>
  <si>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</si>
  <si>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</si>
  <si>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</si>
  <si>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</si>
  <si>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</si>
  <si>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</si>
  <si>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</si>
  <si>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</si>
  <si>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</si>
  <si>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</si>
  <si>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</si>
  <si>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</si>
  <si>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</si>
  <si>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</si>
  <si>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</si>
  <si>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</si>
  <si>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</si>
  <si>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</si>
  <si>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</si>
  <si>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</si>
  <si>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</si>
  <si>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</si>
  <si>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</si>
  <si>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</si>
  <si>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</si>
  <si>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</si>
  <si>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</si>
  <si>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</si>
  <si>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</si>
  <si>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</si>
  <si>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</si>
  <si>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</si>
  <si>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</si>
  <si>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</si>
  <si>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</si>
  <si>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</si>
  <si>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</si>
  <si>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</si>
  <si>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</si>
  <si>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</si>
  <si>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</si>
  <si>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</si>
  <si>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</si>
  <si>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</si>
  <si>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</si>
  <si>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</si>
  <si>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</si>
  <si>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</si>
  <si>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</si>
  <si>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</si>
  <si>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</si>
  <si>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</si>
  <si>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</si>
  <si>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</si>
  <si>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</si>
  <si>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</si>
  <si>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</si>
  <si>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</si>
  <si>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</si>
  <si>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</si>
  <si>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</si>
  <si>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</si>
  <si>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</si>
  <si>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</si>
  <si>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</si>
  <si>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</si>
  <si>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</si>
  <si>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</si>
  <si>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</si>
  <si>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</si>
  <si>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</si>
  <si>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</si>
  <si>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</si>
  <si>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</si>
  <si>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</si>
  <si>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</si>
  <si>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</si>
  <si>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</si>
  <si>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</si>
  <si>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</si>
  <si>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</si>
  <si>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</si>
  <si>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</si>
  <si>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</si>
  <si>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</si>
  <si>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</si>
  <si>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</si>
  <si>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</si>
  <si>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</si>
  <si>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</si>
  <si>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</si>
  <si>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</si>
  <si>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</si>
  <si>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</si>
  <si>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</si>
  <si>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</si>
  <si>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</si>
  <si>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</si>
  <si>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</si>
  <si>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</si>
  <si>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</si>
  <si>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</si>
  <si>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</si>
  <si>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</si>
  <si>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</si>
  <si>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</si>
  <si>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</si>
  <si>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</si>
  <si>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</si>
  <si>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</si>
  <si>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</si>
  <si>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</si>
  <si>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</si>
  <si>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</si>
  <si>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</si>
  <si>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</si>
  <si>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</si>
  <si>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</si>
  <si>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</si>
  <si>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</si>
  <si>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</si>
  <si>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</si>
  <si>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</si>
  <si>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</si>
  <si>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</si>
  <si>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</si>
  <si>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</si>
  <si>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</si>
  <si>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</si>
  <si>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</si>
  <si>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</si>
  <si>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</si>
  <si>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</si>
  <si>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</si>
  <si>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</si>
  <si>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</si>
  <si>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</si>
  <si>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</si>
  <si>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</si>
  <si>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</si>
  <si>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</si>
  <si>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</si>
  <si>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</si>
  <si>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</si>
  <si>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</si>
  <si>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</si>
  <si>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</si>
  <si>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</si>
  <si>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</si>
  <si>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</si>
  <si>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</si>
  <si>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</si>
  <si>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</si>
  <si>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</si>
  <si>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</si>
  <si>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</si>
  <si>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</si>
  <si>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</si>
  <si>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</si>
  <si>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</si>
  <si>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</si>
  <si>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</si>
  <si>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</si>
  <si>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</si>
  <si>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</si>
  <si>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</si>
  <si>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</si>
  <si>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</si>
  <si>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</si>
  <si>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</si>
  <si>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</si>
  <si>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</si>
  <si>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</si>
  <si>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</si>
  <si>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</si>
  <si>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</si>
  <si>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</si>
  <si>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</si>
  <si>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</si>
  <si>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</si>
  <si>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</si>
  <si>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</si>
  <si>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</si>
  <si>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</si>
  <si>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</si>
  <si>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</si>
  <si>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</si>
  <si>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</si>
  <si>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</si>
  <si>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</si>
  <si>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</si>
  <si>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</si>
  <si>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</si>
  <si>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</si>
  <si>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</si>
  <si>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</si>
  <si>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</si>
  <si>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</si>
  <si>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</si>
  <si>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</si>
  <si>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</si>
  <si>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</si>
  <si>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</si>
  <si>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</si>
  <si>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</si>
  <si>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</si>
  <si>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</si>
  <si>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</si>
  <si>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</si>
  <si>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</si>
  <si>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</si>
  <si>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</si>
  <si>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</si>
  <si>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</si>
  <si>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</si>
  <si>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</si>
  <si>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</si>
  <si>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</si>
  <si>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</si>
  <si>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</si>
  <si>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</si>
  <si>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</si>
  <si>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</si>
  <si>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</si>
  <si>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</si>
  <si>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</si>
  <si>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</si>
  <si>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</si>
  <si>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</si>
  <si>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</si>
  <si>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</si>
  <si>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</si>
  <si>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</si>
  <si>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</si>
  <si>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</si>
  <si>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</si>
  <si>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</si>
  <si>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</si>
  <si>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</si>
  <si>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</si>
  <si>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</si>
  <si>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</si>
  <si>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</si>
  <si>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</si>
  <si>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</si>
  <si>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</si>
  <si>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</si>
  <si>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</si>
  <si>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</si>
  <si>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</si>
  <si>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</si>
  <si>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</si>
  <si>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</si>
  <si>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</si>
  <si>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</si>
  <si>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</si>
  <si>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</si>
  <si>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</si>
  <si>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</si>
  <si>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</si>
  <si>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</si>
  <si>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</si>
  <si>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</si>
  <si>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</si>
  <si>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</si>
  <si>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</si>
  <si>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</si>
  <si>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</si>
  <si>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</si>
  <si>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</si>
  <si>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</si>
  <si>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</si>
  <si>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</si>
  <si>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</si>
  <si>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</si>
  <si>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</si>
  <si>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</si>
  <si>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</si>
  <si>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</si>
  <si>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</si>
  <si>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</si>
  <si>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</si>
  <si>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</si>
  <si>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</si>
  <si>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</si>
  <si>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</si>
  <si>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</si>
  <si>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</si>
  <si>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</si>
  <si>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</si>
  <si>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</si>
  <si>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</si>
  <si>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</si>
  <si>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</si>
  <si>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</si>
  <si>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</si>
  <si>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</si>
  <si>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</si>
  <si>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</si>
  <si>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</si>
  <si>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</si>
  <si>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</si>
  <si>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</si>
  <si>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</si>
  <si>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</si>
  <si>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</si>
  <si>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</si>
  <si>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</si>
  <si>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</si>
  <si>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</si>
  <si>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</si>
  <si>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</si>
  <si>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</si>
  <si>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</si>
  <si>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</si>
  <si>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</si>
  <si>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</si>
  <si>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</si>
  <si>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</si>
  <si>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</si>
  <si>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</si>
  <si>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</si>
  <si>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</si>
  <si>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</si>
  <si>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</si>
  <si>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</si>
  <si>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</si>
  <si>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</si>
  <si>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</si>
  <si>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</si>
  <si>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</si>
  <si>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</si>
  <si>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</si>
  <si>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</si>
  <si>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</si>
  <si>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</si>
  <si>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</si>
  <si>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</si>
  <si>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</si>
  <si>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</si>
  <si>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</si>
  <si>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</si>
  <si>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</si>
  <si>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</si>
  <si>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</si>
  <si>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</si>
  <si>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</si>
  <si>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</si>
  <si>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</si>
  <si>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</si>
  <si>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</si>
  <si>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</si>
  <si>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</si>
  <si>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</si>
  <si>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</si>
  <si>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</si>
  <si>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</si>
  <si>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</si>
  <si>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</si>
  <si>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</si>
  <si>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</si>
  <si>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</si>
  <si>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</si>
  <si>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</si>
  <si>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</si>
  <si>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</si>
  <si>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</si>
  <si>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</si>
  <si>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</si>
  <si>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</si>
  <si>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</si>
  <si>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</si>
  <si>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</si>
  <si>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</si>
  <si>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</si>
  <si>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</si>
  <si>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</si>
  <si>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</si>
  <si>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</si>
  <si>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</si>
  <si>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</si>
  <si>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</si>
  <si>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</si>
  <si>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</si>
  <si>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</si>
  <si>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</si>
  <si>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</si>
  <si>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</si>
  <si>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</si>
  <si>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</si>
  <si>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</si>
  <si>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</si>
  <si>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</si>
  <si>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</si>
  <si>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</si>
  <si>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</si>
  <si>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</si>
  <si>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</si>
  <si>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</si>
  <si>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</si>
  <si>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</si>
  <si>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</si>
  <si>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</si>
  <si>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</si>
  <si>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</si>
  <si>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</si>
  <si>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</si>
  <si>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</si>
  <si>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</si>
  <si>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</si>
  <si>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</si>
  <si>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</si>
  <si>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</si>
  <si>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</si>
  <si>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</si>
  <si>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</si>
  <si>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</si>
  <si>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</si>
  <si>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</si>
  <si>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</si>
  <si>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</si>
  <si>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</si>
  <si>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</si>
  <si>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</si>
  <si>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</si>
  <si>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</si>
  <si>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</si>
  <si>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</si>
  <si>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</si>
  <si>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</si>
  <si>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</si>
  <si>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</si>
  <si>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</si>
  <si>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</si>
  <si>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</si>
  <si>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</si>
  <si>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</si>
  <si>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</si>
  <si>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</si>
  <si>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</si>
  <si>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</si>
  <si>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</si>
  <si>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</si>
  <si>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</si>
  <si>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</si>
  <si>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</si>
  <si>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</si>
  <si>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</si>
  <si>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</si>
  <si>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</si>
  <si>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</si>
  <si>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</si>
  <si>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</si>
  <si>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</si>
  <si>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</si>
  <si>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</si>
  <si>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</si>
  <si>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</si>
  <si>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</si>
  <si>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</si>
  <si>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</si>
  <si>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</si>
  <si>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</si>
  <si>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</si>
  <si>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</si>
  <si>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</si>
  <si>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</si>
  <si>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</si>
  <si>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</si>
  <si>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</si>
  <si>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</si>
  <si>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</si>
  <si>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</si>
  <si>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</si>
  <si>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</si>
  <si>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</si>
  <si>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</si>
  <si>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</si>
  <si>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</si>
  <si>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</si>
  <si>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</si>
  <si>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</si>
  <si>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</si>
  <si>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</si>
  <si>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</si>
  <si>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</si>
  <si>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</si>
  <si>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</si>
  <si>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</si>
  <si>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</si>
  <si>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</si>
  <si>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</si>
  <si>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</si>
  <si>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</si>
  <si>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</si>
  <si>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</si>
  <si>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</si>
  <si>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</si>
  <si>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</si>
  <si>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</si>
  <si>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</si>
  <si>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</si>
  <si>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</si>
  <si>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</si>
  <si>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</si>
  <si>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</si>
  <si>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</si>
  <si>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</si>
  <si>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</si>
  <si>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</si>
  <si>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</si>
  <si>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</si>
  <si>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</si>
  <si>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</si>
  <si>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</si>
  <si>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</si>
  <si>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</si>
  <si>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</si>
  <si>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</si>
  <si>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</si>
  <si>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</si>
  <si>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</si>
  <si>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</si>
  <si>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</si>
  <si>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</si>
  <si>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</si>
  <si>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</si>
  <si>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</si>
  <si>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</si>
  <si>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</si>
  <si>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</si>
  <si>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</si>
  <si>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</si>
  <si>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</si>
  <si>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</si>
  <si>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</si>
  <si>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</si>
  <si>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</si>
  <si>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</si>
  <si>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</si>
  <si>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</si>
  <si>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</si>
  <si>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</si>
  <si>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</si>
  <si>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</si>
  <si>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</si>
  <si>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</si>
  <si>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</si>
  <si>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</si>
  <si>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</si>
  <si>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</si>
  <si>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</si>
  <si>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</si>
  <si>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</si>
  <si>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</si>
  <si>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</si>
  <si>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</si>
  <si>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</si>
  <si>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</si>
  <si>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</si>
  <si>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</si>
  <si>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</si>
  <si>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</si>
  <si>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</si>
  <si>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</si>
  <si>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</si>
  <si>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</si>
  <si>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</si>
  <si>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</si>
  <si>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</si>
  <si>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</si>
  <si>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</si>
  <si>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</si>
  <si>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</si>
  <si>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</si>
  <si>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</si>
  <si>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</si>
  <si>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</si>
  <si>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</si>
  <si>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</si>
  <si>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</si>
  <si>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</si>
  <si>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</si>
  <si>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</si>
  <si>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</si>
  <si>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</si>
  <si>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</si>
  <si>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</si>
  <si>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</si>
  <si>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</si>
  <si>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</si>
  <si>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</si>
  <si>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</si>
  <si>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</si>
  <si>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</si>
  <si>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</si>
  <si>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</si>
  <si>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</si>
  <si>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</si>
  <si>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</si>
  <si>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</si>
  <si>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</si>
  <si>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</si>
  <si>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</si>
  <si>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</si>
  <si>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</si>
  <si>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</si>
  <si>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</si>
  <si>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</si>
  <si>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</si>
  <si>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</si>
  <si>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</si>
  <si>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</si>
  <si>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</si>
  <si>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</si>
  <si>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</si>
  <si>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</si>
  <si>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</si>
  <si>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</si>
  <si>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</si>
  <si>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</si>
  <si>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</si>
  <si>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</si>
  <si>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</si>
  <si>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</si>
  <si>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</si>
  <si>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</si>
  <si>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</si>
  <si>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</si>
  <si>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</si>
  <si>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</si>
  <si>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</si>
  <si>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</si>
  <si>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</si>
  <si>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</si>
  <si>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</si>
  <si>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</si>
  <si>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</si>
  <si>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</si>
  <si>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</si>
  <si>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</si>
  <si>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</si>
  <si>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</si>
  <si>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</si>
  <si>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</si>
  <si>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</si>
  <si>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</si>
  <si>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</si>
  <si>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</si>
  <si>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</si>
  <si>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</si>
  <si>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</si>
  <si>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</si>
  <si>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</si>
  <si>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</si>
  <si>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</si>
  <si>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</si>
  <si>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</si>
  <si>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</si>
  <si>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</si>
  <si>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</si>
  <si>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</si>
  <si>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</si>
  <si>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</si>
  <si>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</si>
  <si>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</si>
  <si>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</si>
  <si>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</si>
  <si>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</si>
  <si>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</si>
  <si>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</si>
  <si>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</si>
  <si>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</si>
  <si>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</si>
  <si>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</si>
  <si>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</si>
  <si>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</si>
  <si>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</si>
  <si>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</si>
  <si>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</si>
  <si>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</si>
  <si>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</si>
  <si>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</si>
  <si>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</si>
  <si>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</si>
  <si>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</si>
  <si>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</si>
  <si>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</si>
  <si>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</si>
  <si>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</si>
  <si>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</si>
  <si>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</si>
  <si>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</si>
  <si>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</si>
  <si>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</si>
  <si>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</si>
  <si>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</si>
  <si>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</si>
  <si>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</si>
  <si>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</si>
  <si>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</si>
  <si>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</si>
  <si>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</si>
  <si>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</si>
  <si>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</si>
  <si>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</si>
  <si>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</si>
  <si>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</si>
  <si>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</si>
  <si>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</si>
  <si>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</si>
  <si>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</si>
  <si>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</si>
  <si>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</si>
  <si>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</si>
  <si>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</si>
  <si>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</si>
  <si>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</si>
  <si>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</si>
  <si>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</si>
  <si>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</si>
  <si>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</si>
  <si>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</si>
  <si>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</si>
  <si>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</si>
  <si>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</si>
  <si>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</si>
  <si>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</si>
  <si>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</si>
  <si>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</si>
  <si>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</si>
  <si>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</si>
  <si>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</si>
  <si>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</si>
  <si>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</si>
  <si>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</si>
  <si>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</si>
  <si>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</si>
  <si>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</si>
  <si>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</si>
  <si>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</si>
  <si>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</si>
  <si>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</si>
  <si>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</si>
  <si>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</si>
  <si>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</si>
  <si>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</si>
  <si>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</si>
  <si>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</si>
  <si>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</si>
  <si>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</si>
  <si>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</si>
  <si>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</si>
  <si>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</si>
  <si>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</si>
  <si>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</si>
  <si>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</si>
  <si>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</si>
  <si>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</si>
  <si>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</si>
  <si>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</si>
  <si>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</si>
  <si>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</si>
  <si>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</si>
  <si>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</si>
  <si>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</si>
  <si>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</si>
  <si>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</si>
  <si>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</si>
  <si>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</si>
  <si>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</si>
  <si>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</si>
  <si>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</si>
  <si>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</si>
  <si>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</si>
  <si>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</si>
  <si>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</si>
  <si>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</si>
  <si>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</si>
  <si>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</si>
  <si>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</si>
  <si>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</si>
  <si>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</si>
  <si>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</si>
  <si>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</si>
  <si>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</si>
  <si>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</si>
  <si>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</si>
  <si>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</si>
  <si>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</si>
  <si>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</si>
  <si>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</si>
  <si>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</si>
  <si>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</si>
  <si>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</si>
  <si>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</si>
  <si>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</si>
  <si>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</si>
  <si>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</si>
  <si>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</si>
  <si>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</si>
  <si>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</si>
  <si>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</si>
  <si>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</si>
  <si>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</si>
  <si>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</si>
  <si>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</si>
  <si>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</si>
  <si>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</si>
  <si>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</si>
  <si>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</si>
  <si>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</si>
  <si>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</si>
  <si>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</si>
  <si>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</si>
  <si>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</si>
  <si>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</si>
  <si>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</si>
  <si>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</si>
  <si>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</si>
  <si>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</si>
  <si>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</si>
  <si>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</si>
  <si>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</si>
  <si>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</si>
  <si>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</si>
  <si>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</si>
  <si>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</si>
  <si>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</si>
  <si>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</si>
  <si>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</si>
  <si>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</si>
  <si>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</si>
  <si>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</si>
  <si>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</si>
  <si>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</si>
  <si>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</si>
  <si>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</si>
  <si>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</si>
  <si>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</si>
  <si>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</si>
  <si>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</si>
  <si>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</si>
  <si>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</si>
  <si>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</si>
  <si>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</si>
  <si>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</si>
  <si>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</si>
  <si>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</si>
  <si>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</si>
  <si>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</si>
  <si>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</si>
  <si>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</si>
  <si>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</si>
  <si>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</si>
  <si>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</si>
  <si>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</si>
  <si>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</si>
  <si>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</si>
  <si>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</si>
  <si>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</si>
  <si>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</si>
  <si>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</si>
  <si>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</si>
  <si>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</si>
  <si>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</si>
  <si>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</si>
  <si>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</si>
  <si>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</si>
  <si>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</si>
  <si>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</si>
  <si>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</si>
  <si>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</si>
  <si>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</si>
  <si>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</si>
  <si>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</si>
  <si>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</si>
  <si>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</si>
  <si>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</si>
  <si>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</si>
  <si>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</si>
  <si>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</si>
  <si>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</si>
  <si>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</si>
  <si>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</si>
  <si>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</si>
  <si>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</si>
  <si>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</si>
  <si>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</si>
  <si>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</si>
  <si>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</si>
  <si>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</si>
  <si>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</si>
  <si>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</si>
  <si>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</si>
  <si>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</si>
  <si>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</si>
  <si>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</si>
  <si>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</si>
  <si>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</si>
  <si>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</si>
  <si>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</si>
  <si>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</si>
  <si>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</si>
  <si>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</si>
  <si>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</si>
  <si>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</si>
  <si>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</si>
  <si>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</si>
  <si>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</si>
  <si>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</si>
  <si>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</si>
  <si>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</si>
  <si>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</si>
  <si>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</si>
  <si>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</si>
  <si>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</si>
  <si>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</si>
  <si>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</si>
  <si>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</si>
  <si>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</si>
  <si>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</si>
  <si>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</si>
  <si>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</si>
  <si>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</si>
  <si>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</si>
  <si>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</si>
  <si>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</si>
  <si>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</si>
  <si>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</si>
  <si>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</si>
  <si>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</si>
  <si>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</si>
  <si>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</si>
  <si>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</si>
  <si>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</si>
  <si>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</si>
  <si>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</si>
  <si>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</si>
  <si>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</si>
  <si>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</si>
  <si>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</si>
  <si>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</si>
  <si>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</si>
  <si>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</si>
  <si>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</si>
  <si>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</si>
  <si>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</si>
  <si>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</si>
  <si>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</si>
  <si>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</si>
  <si>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</si>
  <si>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</si>
  <si>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</si>
  <si>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</si>
  <si>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</si>
  <si>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</si>
  <si>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</si>
  <si>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</si>
  <si>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</si>
  <si>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</si>
  <si>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</si>
  <si>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</si>
  <si>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</si>
  <si>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</si>
  <si>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</si>
  <si>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</si>
  <si>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</si>
  <si>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</si>
  <si>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</si>
  <si>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</si>
  <si>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</si>
  <si>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</si>
  <si>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</si>
  <si>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</si>
  <si>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</si>
  <si>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</si>
  <si>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</si>
  <si>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</si>
  <si>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</si>
  <si>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</si>
  <si>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</si>
  <si>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</si>
  <si>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</si>
  <si>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</si>
  <si>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</si>
  <si>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</si>
  <si>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</si>
  <si>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</si>
  <si>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</si>
  <si>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</si>
  <si>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</si>
  <si>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</si>
  <si>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</si>
  <si>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</si>
  <si>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</si>
  <si>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</si>
  <si>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</si>
  <si>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</si>
  <si>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</si>
  <si>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</si>
  <si>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</si>
  <si>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</si>
  <si>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</si>
  <si>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</si>
  <si>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</si>
  <si>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</si>
  <si>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</si>
  <si>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</si>
  <si>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</si>
  <si>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</si>
  <si>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</si>
  <si>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</si>
  <si>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</si>
  <si>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</si>
  <si>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</si>
  <si>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</si>
  <si>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</si>
  <si>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</si>
  <si>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</si>
  <si>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</si>
  <si>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</si>
  <si>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</si>
  <si>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</si>
  <si>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</si>
  <si>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</si>
  <si>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</si>
  <si>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</si>
  <si>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</si>
  <si>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</si>
  <si>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</si>
  <si>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</si>
  <si>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</si>
  <si>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</si>
  <si>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</si>
  <si>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</si>
  <si>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</si>
  <si>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</si>
  <si>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</si>
  <si>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</si>
  <si>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</si>
  <si>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</si>
  <si>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</si>
  <si>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</si>
  <si>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</si>
  <si>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</si>
  <si>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</si>
  <si>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</si>
  <si>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</si>
  <si>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</si>
  <si>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</si>
  <si>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</si>
  <si>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</si>
  <si>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</si>
  <si>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</si>
  <si>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</si>
  <si>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</si>
  <si>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</si>
  <si>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</si>
  <si>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</si>
  <si>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</si>
  <si>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</si>
  <si>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</si>
  <si>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</si>
  <si>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</si>
  <si>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</si>
  <si>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</si>
  <si>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</si>
  <si>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</si>
  <si>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</si>
  <si>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</si>
  <si>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</si>
  <si>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</si>
  <si>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</si>
  <si>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</si>
  <si>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</si>
  <si>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</si>
  <si>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</si>
  <si>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</si>
  <si>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</si>
  <si>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</si>
  <si>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</si>
  <si>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</si>
  <si>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</si>
  <si>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</si>
  <si>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</si>
  <si>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</si>
  <si>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</si>
  <si>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</si>
  <si>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</si>
  <si>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</si>
  <si>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</si>
  <si>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</si>
  <si>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</si>
  <si>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</si>
  <si>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</si>
  <si>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</si>
  <si>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</si>
  <si>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</si>
  <si>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</si>
  <si>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</si>
  <si>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</si>
  <si>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</si>
  <si>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</si>
  <si>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</si>
  <si>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</si>
  <si>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</si>
  <si>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</si>
  <si>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</si>
  <si>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</si>
  <si>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</si>
  <si>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</si>
  <si>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</si>
  <si>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</si>
  <si>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</si>
  <si>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</si>
  <si>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</si>
  <si>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</si>
  <si>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</si>
  <si>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</si>
  <si>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</si>
  <si>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</si>
  <si>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</si>
  <si>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</si>
  <si>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</si>
  <si>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</si>
  <si>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</si>
  <si>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</si>
  <si>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</si>
  <si>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</si>
  <si>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</si>
  <si>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</si>
  <si>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</si>
  <si>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</si>
  <si>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</si>
  <si>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</si>
  <si>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</si>
  <si>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</si>
  <si>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</si>
  <si>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</si>
  <si>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</si>
  <si>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</si>
  <si>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</si>
  <si>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</si>
  <si>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</si>
  <si>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</si>
  <si>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</si>
  <si>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</si>
  <si>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</si>
  <si>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</si>
  <si>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</si>
  <si>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</si>
  <si>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</si>
  <si>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</si>
  <si>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</si>
  <si>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</si>
  <si>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</si>
  <si>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</si>
  <si>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</si>
  <si>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</si>
  <si>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</si>
  <si>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</si>
  <si>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</si>
  <si>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</si>
  <si>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</si>
  <si>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</si>
  <si>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</si>
  <si>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</si>
  <si>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</si>
  <si>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</si>
  <si>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</si>
  <si>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</si>
  <si>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</si>
  <si>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</si>
  <si>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</si>
  <si>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</si>
  <si>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</si>
  <si>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</si>
  <si>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</si>
  <si>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</si>
  <si>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</si>
  <si>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</si>
  <si>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</si>
  <si>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</si>
  <si>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</si>
  <si>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</si>
  <si>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</si>
  <si>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</si>
  <si>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</si>
  <si>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</si>
  <si>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</si>
  <si>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</si>
  <si>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</si>
  <si>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</si>
  <si>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</si>
  <si>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</si>
  <si>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</si>
  <si>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</si>
  <si>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</si>
  <si>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</si>
  <si>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</si>
  <si>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</si>
  <si>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</si>
  <si>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</si>
  <si>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</si>
  <si>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</si>
  <si>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</si>
  <si>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</si>
  <si>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</si>
  <si>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</si>
  <si>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</si>
  <si>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</si>
  <si>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</si>
  <si>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</si>
  <si>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</si>
  <si>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</si>
  <si>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</si>
  <si>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</si>
  <si>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</si>
  <si>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</si>
  <si>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</si>
  <si>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</si>
  <si>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</si>
  <si>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</si>
  <si>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</si>
  <si>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</si>
  <si>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</si>
  <si>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</si>
  <si>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</si>
  <si>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</si>
  <si>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</si>
  <si>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</si>
  <si>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</si>
  <si>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</si>
  <si>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</si>
  <si>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</si>
  <si>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</si>
  <si>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</si>
  <si>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</si>
  <si>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</si>
  <si>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</si>
  <si>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</si>
  <si>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</si>
  <si>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</si>
  <si>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</si>
  <si>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</si>
  <si>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</si>
  <si>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</si>
  <si>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</si>
  <si>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</si>
  <si>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</si>
  <si>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</si>
  <si>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</si>
  <si>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</si>
  <si>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</si>
  <si>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</si>
  <si>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</si>
  <si>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</si>
  <si>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</si>
  <si>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</si>
  <si>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</si>
  <si>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</si>
  <si>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</si>
  <si>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</si>
  <si>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</si>
  <si>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</si>
  <si>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</si>
  <si>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</si>
  <si>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</si>
  <si>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</si>
  <si>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</si>
  <si>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</si>
  <si>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</si>
  <si>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</si>
  <si>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</si>
  <si>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</si>
  <si>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</si>
  <si>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</si>
  <si>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</si>
  <si>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</si>
  <si>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</si>
  <si>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</si>
  <si>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</si>
  <si>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</si>
  <si>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</si>
  <si>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</si>
  <si>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</si>
  <si>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</si>
  <si>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</si>
  <si>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</si>
  <si>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</si>
  <si>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</si>
  <si>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</si>
  <si>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</si>
  <si>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</si>
  <si>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</si>
  <si>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</si>
  <si>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</si>
  <si>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</si>
  <si>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</si>
  <si>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</si>
  <si>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</si>
  <si>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</si>
  <si>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</si>
  <si>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</si>
  <si>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</si>
  <si>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</si>
  <si>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</si>
  <si>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</si>
  <si>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</si>
  <si>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</si>
  <si>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</si>
  <si>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</si>
  <si>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</si>
  <si>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</si>
  <si>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</si>
  <si>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</si>
  <si>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</si>
  <si>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</si>
  <si>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</si>
  <si>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</si>
  <si>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</si>
  <si>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</si>
  <si>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</si>
  <si>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</si>
  <si>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</si>
  <si>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</si>
  <si>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</si>
  <si>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</si>
  <si>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</si>
  <si>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</si>
  <si>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</si>
  <si>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</si>
  <si>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</si>
  <si>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</si>
  <si>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</si>
  <si>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</si>
  <si>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</si>
  <si>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</si>
  <si>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</si>
  <si>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</si>
  <si>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</si>
  <si>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</si>
  <si>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</si>
  <si>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</si>
  <si>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</si>
  <si>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</si>
  <si>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</si>
  <si>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</si>
  <si>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</si>
  <si>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</si>
  <si>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</si>
  <si>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</si>
  <si>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</si>
  <si>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</si>
  <si>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</si>
  <si>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</si>
  <si>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</si>
  <si>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</si>
  <si>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</si>
  <si>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</si>
  <si>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</si>
  <si>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</si>
  <si>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</si>
  <si>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</si>
  <si>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</si>
  <si>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</si>
  <si>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</si>
  <si>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</si>
  <si>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</si>
  <si>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</si>
  <si>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</si>
  <si>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</si>
  <si>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</si>
  <si>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</si>
  <si>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</si>
  <si>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</si>
  <si>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</si>
  <si>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</si>
  <si>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</si>
  <si>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</si>
  <si>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</si>
  <si>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</si>
  <si>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</si>
  <si>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</si>
  <si>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</si>
  <si>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</si>
  <si>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</si>
  <si>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</si>
  <si>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</si>
  <si>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</si>
  <si>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</si>
  <si>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</si>
  <si>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</si>
  <si>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</si>
  <si>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</si>
  <si>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</si>
  <si>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</si>
  <si>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</si>
  <si>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</si>
  <si>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</si>
  <si>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</si>
  <si>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</si>
  <si>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</si>
  <si>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</si>
  <si>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</si>
  <si>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</si>
  <si>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</si>
  <si>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</si>
  <si>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</si>
  <si>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</si>
  <si>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</si>
  <si>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</si>
  <si>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</si>
  <si>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</si>
  <si>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</si>
  <si>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</si>
  <si>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</si>
  <si>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</si>
  <si>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</si>
  <si>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</si>
  <si>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</si>
  <si>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</si>
  <si>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</si>
  <si>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</si>
  <si>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</si>
  <si>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</si>
  <si>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</si>
  <si>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</si>
  <si>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</si>
  <si>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</si>
  <si>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</si>
  <si>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</si>
  <si>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</si>
  <si>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</si>
  <si>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</si>
  <si>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</si>
  <si>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</si>
  <si>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</si>
  <si>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</si>
  <si>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</si>
  <si>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</si>
  <si>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</si>
  <si>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</si>
  <si>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</si>
  <si>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</si>
  <si>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</si>
  <si>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</si>
  <si>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</si>
  <si>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</si>
  <si>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</si>
  <si>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</si>
  <si>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</si>
  <si>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</si>
  <si>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</si>
  <si>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</si>
  <si>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</si>
  <si>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</si>
  <si>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</si>
  <si>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</si>
  <si>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</si>
  <si>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</si>
  <si>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</si>
  <si>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</si>
  <si>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</si>
  <si>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</si>
  <si>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</si>
  <si>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</si>
  <si>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</si>
  <si>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</si>
  <si>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</si>
  <si>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</si>
  <si>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</si>
  <si>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</si>
  <si>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</si>
  <si>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</si>
  <si>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</si>
  <si>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</si>
  <si>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</si>
  <si>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</si>
  <si>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</si>
  <si>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</si>
  <si>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</si>
  <si>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</si>
  <si>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</si>
  <si>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</si>
  <si>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</si>
  <si>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</si>
  <si>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</si>
  <si>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</si>
  <si>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</si>
  <si>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</si>
  <si>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</si>
  <si>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</si>
  <si>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</si>
  <si>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</si>
  <si>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</si>
  <si>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</si>
  <si>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</si>
  <si>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</si>
  <si>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</si>
  <si>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</si>
  <si>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</si>
  <si>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</si>
  <si>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</si>
  <si>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</si>
  <si>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</si>
  <si>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</si>
  <si>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</si>
  <si>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</si>
  <si>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</si>
  <si>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</si>
  <si>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</si>
  <si>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</si>
  <si>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</si>
  <si>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</si>
  <si>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</si>
  <si>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</si>
  <si>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</si>
  <si>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</si>
  <si>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</si>
  <si>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</si>
  <si>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</si>
  <si>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</si>
  <si>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</si>
  <si>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</si>
  <si>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</si>
  <si>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</si>
  <si>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</si>
  <si>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</si>
  <si>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</si>
  <si>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</si>
  <si>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</si>
  <si>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</si>
  <si>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</si>
  <si>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</si>
  <si>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</si>
  <si>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</si>
  <si>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</si>
  <si>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</si>
  <si>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</si>
  <si>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</si>
  <si>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</si>
  <si>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</si>
  <si>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</si>
  <si>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</si>
  <si>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</si>
  <si>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</si>
  <si>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</si>
  <si>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</si>
  <si>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</si>
  <si>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</si>
  <si>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</si>
  <si>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</si>
  <si>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</si>
  <si>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</si>
  <si>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</si>
  <si>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</si>
  <si>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</si>
  <si>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</si>
  <si>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</si>
  <si>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</si>
  <si>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</si>
  <si>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</si>
  <si>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</si>
  <si>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</si>
  <si>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</si>
  <si>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</si>
  <si>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</si>
  <si>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</si>
  <si>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</si>
  <si>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</si>
  <si>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</si>
  <si>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</si>
  <si>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</si>
  <si>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</si>
  <si>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</si>
  <si>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</si>
  <si>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</si>
  <si>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</si>
  <si>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</si>
  <si>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</si>
  <si>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</si>
  <si>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</si>
  <si>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</si>
  <si>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</si>
  <si>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</si>
  <si>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</si>
  <si>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</si>
  <si>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</si>
  <si>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</si>
  <si>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</si>
  <si>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</si>
  <si>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</si>
  <si>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</si>
  <si>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</si>
  <si>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</si>
  <si>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</si>
  <si>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</si>
  <si>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</si>
  <si>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</si>
  <si>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</si>
  <si>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</si>
  <si>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</si>
  <si>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</si>
  <si>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</si>
  <si>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</si>
  <si>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</si>
  <si>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</si>
  <si>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</si>
  <si>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</si>
  <si>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</si>
  <si>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</si>
  <si>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</si>
  <si>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</si>
  <si>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</si>
  <si>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</si>
  <si>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</si>
  <si>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</si>
  <si>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</si>
  <si>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</si>
  <si>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</si>
  <si>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</si>
  <si>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</si>
  <si>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</si>
  <si>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</si>
  <si>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</si>
  <si>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</si>
  <si>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</si>
  <si>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</si>
  <si>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</si>
  <si>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</si>
  <si>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</si>
  <si>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</si>
  <si>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</si>
  <si>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</si>
  <si>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</si>
  <si>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</si>
  <si>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</si>
  <si>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</si>
  <si>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</si>
  <si>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</si>
  <si>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</si>
  <si>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</si>
  <si>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</si>
  <si>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</si>
  <si>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</si>
  <si>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</si>
  <si>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</si>
  <si>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</si>
  <si>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</si>
  <si>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</si>
  <si>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</si>
  <si>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</si>
  <si>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</si>
  <si>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</si>
  <si>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</si>
  <si>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</si>
  <si>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</si>
  <si>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</si>
  <si>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</si>
  <si>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</si>
  <si>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</si>
  <si>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</si>
  <si>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</si>
  <si>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</si>
  <si>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</si>
  <si>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</si>
  <si>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</si>
  <si>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</si>
  <si>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</si>
  <si>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</si>
  <si>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</si>
  <si>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</si>
  <si>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</si>
  <si>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</si>
  <si>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</si>
  <si>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</si>
  <si>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</si>
  <si>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</si>
  <si>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</si>
  <si>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</si>
  <si>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</si>
  <si>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</si>
  <si>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</si>
  <si>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</si>
  <si>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</si>
  <si>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</si>
  <si>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</si>
  <si>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</si>
  <si>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</si>
  <si>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</si>
  <si>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</si>
  <si>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</si>
  <si>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</si>
  <si>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</si>
  <si>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</si>
  <si>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</si>
  <si>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</si>
  <si>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</si>
  <si>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</si>
  <si>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</si>
  <si>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</si>
  <si>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</si>
  <si>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</si>
  <si>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</si>
  <si>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</si>
  <si>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</si>
  <si>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</si>
  <si>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</si>
  <si>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</si>
  <si>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</si>
  <si>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</si>
  <si>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</si>
  <si>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</si>
  <si>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</si>
  <si>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</si>
  <si>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</si>
  <si>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</si>
  <si>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</si>
  <si>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</si>
  <si>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</si>
  <si>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</si>
  <si>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</si>
  <si>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</si>
  <si>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</si>
  <si>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</si>
  <si>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</si>
  <si>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</si>
  <si>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</si>
  <si>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</si>
  <si>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</si>
  <si>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</si>
  <si>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</si>
  <si>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</si>
  <si>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</si>
  <si>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</si>
  <si>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</si>
  <si>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</si>
  <si>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</si>
  <si>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</si>
  <si>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</si>
  <si>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</si>
  <si>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</si>
  <si>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</si>
  <si>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</si>
  <si>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</si>
  <si>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</si>
  <si>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</si>
  <si>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</si>
  <si>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</si>
  <si>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</si>
  <si>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</si>
  <si>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</si>
  <si>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</si>
  <si>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</si>
  <si>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</si>
  <si>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</si>
  <si>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</si>
  <si>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</si>
  <si>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</si>
  <si>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</si>
  <si>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</si>
  <si>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</si>
  <si>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</si>
  <si>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</si>
  <si>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</si>
  <si>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</si>
  <si>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</si>
  <si>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</si>
  <si>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</si>
  <si>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</si>
  <si>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</si>
  <si>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</si>
  <si>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</si>
  <si>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</si>
  <si>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</si>
  <si>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</si>
  <si>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</si>
  <si>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</si>
  <si>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</si>
  <si>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</si>
  <si>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</si>
  <si>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</si>
  <si>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</si>
  <si>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</si>
  <si>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</si>
  <si>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</si>
  <si>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</si>
  <si>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</si>
  <si>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</si>
  <si>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</si>
  <si>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</si>
  <si>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</si>
  <si>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</si>
  <si>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</si>
  <si>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</si>
  <si>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</si>
  <si>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</si>
  <si>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</si>
  <si>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</si>
  <si>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</si>
  <si>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</si>
  <si>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</si>
  <si>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</si>
  <si>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</si>
  <si>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</si>
  <si>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</si>
  <si>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</si>
  <si>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</si>
  <si>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</si>
  <si>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</si>
  <si>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</si>
  <si>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</si>
  <si>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</si>
  <si>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</si>
  <si>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</si>
  <si>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</si>
  <si>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</si>
  <si>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</si>
  <si>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</si>
  <si>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</si>
  <si>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</si>
  <si>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</si>
  <si>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</si>
  <si>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</si>
  <si>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</si>
  <si>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</si>
  <si>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</si>
  <si>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</si>
  <si>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</si>
  <si>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</si>
  <si>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</si>
  <si>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</si>
  <si>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</si>
  <si>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</si>
  <si>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</si>
  <si>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</si>
  <si>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</si>
  <si>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</si>
  <si>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</si>
  <si>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</si>
  <si>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</si>
  <si>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</si>
  <si>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</si>
  <si>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</si>
  <si>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</si>
  <si>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</si>
  <si>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</si>
  <si>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</si>
  <si>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</si>
  <si>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</si>
  <si>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</si>
  <si>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</si>
  <si>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</si>
  <si>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</si>
  <si>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</si>
  <si>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</si>
  <si>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</si>
  <si>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</si>
  <si>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</si>
  <si>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</si>
  <si>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</si>
  <si>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</si>
  <si>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</si>
  <si>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</si>
  <si>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</si>
  <si>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</si>
  <si>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</si>
  <si>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</si>
  <si>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</si>
  <si>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</si>
  <si>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</si>
  <si>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</si>
  <si>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</si>
  <si>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</si>
  <si>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</si>
  <si>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</si>
  <si>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</si>
  <si>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</si>
  <si>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</si>
  <si>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</si>
  <si>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</si>
  <si>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</si>
  <si>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</si>
  <si>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</si>
  <si>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</si>
  <si>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</si>
  <si>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</si>
  <si>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</si>
  <si>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</si>
  <si>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</si>
  <si>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</si>
  <si>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</si>
  <si>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</si>
  <si>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</si>
  <si>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</si>
  <si>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</si>
  <si>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</si>
  <si>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</si>
  <si>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</si>
  <si>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</si>
  <si>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</si>
  <si>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</si>
  <si>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</si>
  <si>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</si>
  <si>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</si>
  <si>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</si>
  <si>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</si>
  <si>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</si>
  <si>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</si>
  <si>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</si>
  <si>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</si>
  <si>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</si>
  <si>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</si>
  <si>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</si>
  <si>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</si>
  <si>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</si>
  <si>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</si>
  <si>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</si>
  <si>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</si>
  <si>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</si>
  <si>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</si>
  <si>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</si>
  <si>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</si>
  <si>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</si>
  <si>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</si>
  <si>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</si>
  <si>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</si>
  <si>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</si>
  <si>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</si>
  <si>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</si>
  <si>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</si>
  <si>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</si>
  <si>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</si>
  <si>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</si>
  <si>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</si>
  <si>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</si>
  <si>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</si>
  <si>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</si>
  <si>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</si>
  <si>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</si>
  <si>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</si>
  <si>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</si>
  <si>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</si>
  <si>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</si>
  <si>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</si>
  <si>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</si>
  <si>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</si>
  <si>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</si>
  <si>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</si>
  <si>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</si>
  <si>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</si>
  <si>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</si>
  <si>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</si>
  <si>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</si>
  <si>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</si>
  <si>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</si>
  <si>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</si>
  <si>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</si>
  <si>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</si>
  <si>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</si>
  <si>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</si>
  <si>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</si>
  <si>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</si>
  <si>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</si>
  <si>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</si>
  <si>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</si>
  <si>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</si>
  <si>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</si>
  <si>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</si>
  <si>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</si>
  <si>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</si>
  <si>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</si>
  <si>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</si>
  <si>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</si>
  <si>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</si>
  <si>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</si>
  <si>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</si>
  <si>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</si>
  <si>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</si>
  <si>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</si>
  <si>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</si>
  <si>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</si>
  <si>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</si>
  <si>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</si>
  <si>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</si>
  <si>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</si>
  <si>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</si>
  <si>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</si>
  <si>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</si>
  <si>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</si>
  <si>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</si>
  <si>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</si>
  <si>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</si>
  <si>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</si>
  <si>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</si>
  <si>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</si>
  <si>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</si>
  <si>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</si>
  <si>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</si>
  <si>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</si>
  <si>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</si>
  <si>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</si>
  <si>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</si>
  <si>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</si>
  <si>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</si>
  <si>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</si>
  <si>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</si>
  <si>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</si>
  <si>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</si>
  <si>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</si>
  <si>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</si>
  <si>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</si>
  <si>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</si>
  <si>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</si>
  <si>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</si>
  <si>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</si>
  <si>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</si>
  <si>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</si>
  <si>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</si>
  <si>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</si>
  <si>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</si>
  <si>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</si>
  <si>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</si>
  <si>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</si>
  <si>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</si>
  <si>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</si>
  <si>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</si>
  <si>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</si>
  <si>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</si>
  <si>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</si>
  <si>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</si>
  <si>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</si>
  <si>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</si>
  <si>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</si>
  <si>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</si>
  <si>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</si>
  <si>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</si>
  <si>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</si>
  <si>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</si>
  <si>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</si>
  <si>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</si>
  <si>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</si>
  <si>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</si>
  <si>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</si>
  <si>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</si>
  <si>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</si>
  <si>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</si>
  <si>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</si>
  <si>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</si>
  <si>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</si>
  <si>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</si>
  <si>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</si>
  <si>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</si>
  <si>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</si>
  <si>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</si>
  <si>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</si>
  <si>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</si>
  <si>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</si>
  <si>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</si>
  <si>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</si>
  <si>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</si>
  <si>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</si>
  <si>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</si>
  <si>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</si>
  <si>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</si>
  <si>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</si>
  <si>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</si>
  <si>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</si>
  <si>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</si>
  <si>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</si>
  <si>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</si>
  <si>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</si>
  <si>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</si>
  <si>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</si>
  <si>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</si>
  <si>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</si>
  <si>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</si>
  <si>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</si>
  <si>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</si>
  <si>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</si>
  <si>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</si>
  <si>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</si>
  <si>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</si>
  <si>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</si>
  <si>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</si>
  <si>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</si>
  <si>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</si>
  <si>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</si>
  <si>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</si>
  <si>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</si>
  <si>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</si>
  <si>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</si>
  <si>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</si>
  <si>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</si>
  <si>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</si>
  <si>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</si>
  <si>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</si>
  <si>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</si>
  <si>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</si>
  <si>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</si>
  <si>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</si>
  <si>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</si>
  <si>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</si>
  <si>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</si>
  <si>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</si>
  <si>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</si>
  <si>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</si>
  <si>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</si>
  <si>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</si>
  <si>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</si>
  <si>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</si>
  <si>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</si>
  <si>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</si>
  <si>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</si>
  <si>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</si>
  <si>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</si>
  <si>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</si>
  <si>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</si>
  <si>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</si>
  <si>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</si>
  <si>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</si>
  <si>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</si>
  <si>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</si>
  <si>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</si>
  <si>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</si>
  <si>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</si>
  <si>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</si>
  <si>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</si>
  <si>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</si>
  <si>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</si>
  <si>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</si>
  <si>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</si>
  <si>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</si>
  <si>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</si>
  <si>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</si>
  <si>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</si>
  <si>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</si>
  <si>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</si>
  <si>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</si>
  <si>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</si>
  <si>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</si>
  <si>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</si>
  <si>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</si>
  <si>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</si>
  <si>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</si>
  <si>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</si>
  <si>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</si>
  <si>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</si>
  <si>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</si>
  <si>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</si>
  <si>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</si>
  <si>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</si>
  <si>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</si>
  <si>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</si>
  <si>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</si>
  <si>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</si>
  <si>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</si>
  <si>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</si>
  <si>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</si>
  <si>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</si>
  <si>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</si>
  <si>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</si>
  <si>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</si>
  <si>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</si>
  <si>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</si>
  <si>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</si>
  <si>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</si>
  <si>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</si>
  <si>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</si>
  <si>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</si>
  <si>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</si>
  <si>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</si>
  <si>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</si>
  <si>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</si>
  <si>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</si>
  <si>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</si>
  <si>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</si>
  <si>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</si>
  <si>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</si>
  <si>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</si>
  <si>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</si>
  <si>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</si>
  <si>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</si>
  <si>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</si>
  <si>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</si>
  <si>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</si>
  <si>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</si>
  <si>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</si>
  <si>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</si>
  <si>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</si>
  <si>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</si>
  <si>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</si>
  <si>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</si>
  <si>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</si>
  <si>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</si>
  <si>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</si>
  <si>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</si>
  <si>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</si>
  <si>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</si>
  <si>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</si>
  <si>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</si>
  <si>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</si>
  <si>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</si>
  <si>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</si>
  <si>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</si>
  <si>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</si>
  <si>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</si>
  <si>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</si>
  <si>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</si>
  <si>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</si>
  <si>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</si>
  <si>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</si>
  <si>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</si>
  <si>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</si>
  <si>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</si>
  <si>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</si>
  <si>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</si>
  <si>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</si>
  <si>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</si>
  <si>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</si>
  <si>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</si>
  <si>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</si>
  <si>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</si>
  <si>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</si>
  <si>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</si>
  <si>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</si>
  <si>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</si>
  <si>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</si>
  <si>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</si>
  <si>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</si>
  <si>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</si>
  <si>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</si>
  <si>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</si>
  <si>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</si>
  <si>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</si>
  <si>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</si>
  <si>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</si>
  <si>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</si>
  <si>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</si>
  <si>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</si>
  <si>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</si>
  <si>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</si>
  <si>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</si>
  <si>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</si>
  <si>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</si>
  <si>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</si>
  <si>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</si>
  <si>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</si>
  <si>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</si>
  <si>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</si>
  <si>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</si>
  <si>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</si>
  <si>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</si>
  <si>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</si>
  <si>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</si>
  <si>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</si>
  <si>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</si>
  <si>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</si>
  <si>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</si>
  <si>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</si>
  <si>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</si>
  <si>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</si>
  <si>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</si>
  <si>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</si>
  <si>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</si>
  <si>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</si>
  <si>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</si>
  <si>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</si>
  <si>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</si>
  <si>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</si>
  <si>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</si>
  <si>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</si>
  <si>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</si>
  <si>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</si>
  <si>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</si>
  <si>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</si>
  <si>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</si>
  <si>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</si>
  <si>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</si>
  <si>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</si>
  <si>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</si>
  <si>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</si>
  <si>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</si>
  <si>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</si>
  <si>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</si>
  <si>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</si>
  <si>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</si>
  <si>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</si>
  <si>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</si>
  <si>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</si>
  <si>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</si>
  <si>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</si>
  <si>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</si>
  <si>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</si>
  <si>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</si>
  <si>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</si>
  <si>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</si>
  <si>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</si>
  <si>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</si>
  <si>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</si>
  <si>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</si>
  <si>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</si>
  <si>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</si>
  <si>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</si>
  <si>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</si>
  <si>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</si>
  <si>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</si>
  <si>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</si>
  <si>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</si>
  <si>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</si>
  <si>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</si>
  <si>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</si>
  <si>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</si>
  <si>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</si>
  <si>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</si>
  <si>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</si>
  <si>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</si>
  <si>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</si>
  <si>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</si>
  <si>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</si>
  <si>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</si>
  <si>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</si>
  <si>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</si>
  <si>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</si>
  <si>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</si>
  <si>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</si>
  <si>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</si>
  <si>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</si>
  <si>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</si>
  <si>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</si>
  <si>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</si>
  <si>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</si>
  <si>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</si>
  <si>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</si>
  <si>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</si>
  <si>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</si>
  <si>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</si>
  <si>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</si>
  <si>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</si>
  <si>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</si>
  <si>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</si>
  <si>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</si>
  <si>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</si>
  <si>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</si>
  <si>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</si>
  <si>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</si>
  <si>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</si>
  <si>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</si>
  <si>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</si>
  <si>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</si>
  <si>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</si>
  <si>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</si>
  <si>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</si>
  <si>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</si>
  <si>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</si>
  <si>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</si>
  <si>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</si>
  <si>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</si>
  <si>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</si>
  <si>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</si>
  <si>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</si>
  <si>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</si>
  <si>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</si>
  <si>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</si>
  <si>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</si>
  <si>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</si>
  <si>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</si>
  <si>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</si>
  <si>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</si>
  <si>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</si>
  <si>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</si>
  <si>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</si>
  <si>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</si>
  <si>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</si>
  <si>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</si>
  <si>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</si>
  <si>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</si>
  <si>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</si>
  <si>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</si>
  <si>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</si>
  <si>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</si>
  <si>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</si>
  <si>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</si>
  <si>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</si>
  <si>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</si>
  <si>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</si>
  <si>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</si>
  <si>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</si>
  <si>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</si>
  <si>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</si>
  <si>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</si>
  <si>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</si>
  <si>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</si>
  <si>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</si>
  <si>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</si>
  <si>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</si>
  <si>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</si>
  <si>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</si>
  <si>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</si>
  <si>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</si>
  <si>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</si>
  <si>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</si>
  <si>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</si>
  <si>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</si>
  <si>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</si>
  <si>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</si>
  <si>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</si>
  <si>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</si>
  <si>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</si>
  <si>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</si>
  <si>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</si>
  <si>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</si>
  <si>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</si>
  <si>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</si>
  <si>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</si>
  <si>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</si>
  <si>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</si>
  <si>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</si>
  <si>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</si>
  <si>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</si>
  <si>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</si>
  <si>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</si>
  <si>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</si>
  <si>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</si>
  <si>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</si>
  <si>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</si>
  <si>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</si>
  <si>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</si>
  <si>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</si>
  <si>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</si>
  <si>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</si>
  <si>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</si>
  <si>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</si>
  <si>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</si>
  <si>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</si>
  <si>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</si>
  <si>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</si>
  <si>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</si>
  <si>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</si>
  <si>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</si>
  <si>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</si>
  <si>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</si>
  <si>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</si>
  <si>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</si>
  <si>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</si>
  <si>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</si>
  <si>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</si>
  <si>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</si>
  <si>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</si>
  <si>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</si>
  <si>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</si>
  <si>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</si>
  <si>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</si>
  <si>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</si>
  <si>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</si>
  <si>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</si>
  <si>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</si>
  <si>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</si>
  <si>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</si>
  <si>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</si>
  <si>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</si>
  <si>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</si>
  <si>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</si>
  <si>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</si>
  <si>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</si>
  <si>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</si>
  <si>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</si>
  <si>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</si>
  <si>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</si>
  <si>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</si>
  <si>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</si>
  <si>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</si>
  <si>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</si>
  <si>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</si>
  <si>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</si>
  <si>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</si>
  <si>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</si>
  <si>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</si>
  <si>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</si>
  <si>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</si>
  <si>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</si>
  <si>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</si>
  <si>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</si>
  <si>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</si>
  <si>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</si>
  <si>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</si>
  <si>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</si>
  <si>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</si>
  <si>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</si>
  <si>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</si>
  <si>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</si>
  <si>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</si>
  <si>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</si>
  <si>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</si>
  <si>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</si>
  <si>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</si>
  <si>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</si>
  <si>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</si>
  <si>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</si>
  <si>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</si>
  <si>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</si>
  <si>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</si>
  <si>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</si>
  <si>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</si>
  <si>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</si>
  <si>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</si>
  <si>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</si>
  <si>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</si>
  <si>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</si>
  <si>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</si>
  <si>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</si>
  <si>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</si>
  <si>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</si>
  <si>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</si>
  <si>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</si>
  <si>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</si>
  <si>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</si>
  <si>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</si>
  <si>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</si>
  <si>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</si>
  <si>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</si>
  <si>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</si>
  <si>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</si>
  <si>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</si>
  <si>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</si>
  <si>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</si>
  <si>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</si>
  <si>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</si>
  <si>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</si>
  <si>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</si>
  <si>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</si>
  <si>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</si>
  <si>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</si>
  <si>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</si>
  <si>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</si>
  <si>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</si>
  <si>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</si>
  <si>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</si>
  <si>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</si>
  <si>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</si>
  <si>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</si>
  <si>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</si>
  <si>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</si>
  <si>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</si>
  <si>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</si>
  <si>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</si>
  <si>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</si>
  <si>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</si>
  <si>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</si>
  <si>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</si>
  <si>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</si>
  <si>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</si>
  <si>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</si>
  <si>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</si>
  <si>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</si>
  <si>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</si>
  <si>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</si>
  <si>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</si>
  <si>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</si>
  <si>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</si>
  <si>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</si>
  <si>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</si>
  <si>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</si>
  <si>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</si>
  <si>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</si>
  <si>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</si>
  <si>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</si>
  <si>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</si>
  <si>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</si>
  <si>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</si>
  <si>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</si>
  <si>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</si>
  <si>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</si>
  <si>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</si>
  <si>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</si>
  <si>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</si>
  <si>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</si>
  <si>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</si>
  <si>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</si>
  <si>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</si>
  <si>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</si>
  <si>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</si>
  <si>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</si>
  <si>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</si>
  <si>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</si>
  <si>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</si>
  <si>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</si>
  <si>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</si>
  <si>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</si>
  <si>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</si>
  <si>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</si>
  <si>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</si>
  <si>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</si>
  <si>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</si>
  <si>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</si>
  <si>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</si>
  <si>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</si>
  <si>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</si>
  <si>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</si>
  <si>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</si>
  <si>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</si>
  <si>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</si>
  <si>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</si>
  <si>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</si>
  <si>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</si>
  <si>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</si>
  <si>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</si>
  <si>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</si>
  <si>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</si>
  <si>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</si>
  <si>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</si>
  <si>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</si>
  <si>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</si>
  <si>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</si>
  <si>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</si>
  <si>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</si>
  <si>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</si>
  <si>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</si>
  <si>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</si>
  <si>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</si>
  <si>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</si>
  <si>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</si>
  <si>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</si>
  <si>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</si>
  <si>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</si>
  <si>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</si>
  <si>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</si>
  <si>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</si>
  <si>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</si>
  <si>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</si>
  <si>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</si>
  <si>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</si>
  <si>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</si>
  <si>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</si>
  <si>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</si>
  <si>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</si>
  <si>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</si>
  <si>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</si>
  <si>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</si>
  <si>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</si>
  <si>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</si>
  <si>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</si>
  <si>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</si>
  <si>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</si>
  <si>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</si>
  <si>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</si>
  <si>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</si>
  <si>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</si>
  <si>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</si>
  <si>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</si>
  <si>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</si>
  <si>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</si>
  <si>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</si>
  <si>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</si>
  <si>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</si>
  <si>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</si>
  <si>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</si>
  <si>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</si>
  <si>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</si>
  <si>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</si>
  <si>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</si>
  <si>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</si>
  <si>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</si>
  <si>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</si>
  <si>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</si>
  <si>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</si>
  <si>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</si>
  <si>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</si>
  <si>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</si>
  <si>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</si>
  <si>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</si>
  <si>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</si>
  <si>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</si>
  <si>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</si>
  <si>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</si>
  <si>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</si>
  <si>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</si>
  <si>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</si>
  <si>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</si>
  <si>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</si>
  <si>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</si>
  <si>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</si>
  <si>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</si>
  <si>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</si>
  <si>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</si>
  <si>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</si>
  <si>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</si>
  <si>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</si>
  <si>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</si>
  <si>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</si>
  <si>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</si>
  <si>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</si>
  <si>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</si>
  <si>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</si>
  <si>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</si>
  <si>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</si>
  <si>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</si>
  <si>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</si>
  <si>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</si>
  <si>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</si>
  <si>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</si>
  <si>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</si>
  <si>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</si>
  <si>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</si>
  <si>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</si>
  <si>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</si>
  <si>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</si>
  <si>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</si>
  <si>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</si>
  <si>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</si>
  <si>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</si>
  <si>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</si>
  <si>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</si>
  <si>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</si>
  <si>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</si>
  <si>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</si>
  <si>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</si>
  <si>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</si>
  <si>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</si>
  <si>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</si>
  <si>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</si>
  <si>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</si>
  <si>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</si>
  <si>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</si>
  <si>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</si>
  <si>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</si>
  <si>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</si>
  <si>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</si>
  <si>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</si>
  <si>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</si>
  <si>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</si>
  <si>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</si>
  <si>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</si>
  <si>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</si>
  <si>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</si>
  <si>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</si>
  <si>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</si>
  <si>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</si>
  <si>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</si>
  <si>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</si>
  <si>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</si>
  <si>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</si>
  <si>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</si>
  <si>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</si>
  <si>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</si>
  <si>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</si>
  <si>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</si>
  <si>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</si>
  <si>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</si>
  <si>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</si>
  <si>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</si>
  <si>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</si>
  <si>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</si>
  <si>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</si>
  <si>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</si>
  <si>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</si>
  <si>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</si>
  <si>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</si>
  <si>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</si>
  <si>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</si>
  <si>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</si>
  <si>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</si>
  <si>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</si>
  <si>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</si>
  <si>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</si>
  <si>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</si>
  <si>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</si>
  <si>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</si>
  <si>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</si>
  <si>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</si>
  <si>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</si>
  <si>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</si>
  <si>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</si>
  <si>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</si>
  <si>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</si>
  <si>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</si>
  <si>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</si>
  <si>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</si>
  <si>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</si>
  <si>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</si>
  <si>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</si>
  <si>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</si>
  <si>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</si>
  <si>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</si>
  <si>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</si>
  <si>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</si>
  <si>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</si>
  <si>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</si>
  <si>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</si>
  <si>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</si>
  <si>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</si>
  <si>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</si>
  <si>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</si>
  <si>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</si>
  <si>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</si>
  <si>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</si>
  <si>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</si>
  <si>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</si>
  <si>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</si>
  <si>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</si>
  <si>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</si>
  <si>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</si>
  <si>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</si>
  <si>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</si>
  <si>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</si>
  <si>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</si>
  <si>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</si>
  <si>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</si>
  <si>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</si>
  <si>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</si>
  <si>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</si>
  <si>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</si>
  <si>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</si>
  <si>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</si>
  <si>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</si>
  <si>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</si>
  <si>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</si>
  <si>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</si>
  <si>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</si>
  <si>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</si>
  <si>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</si>
  <si>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</si>
  <si>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</si>
  <si>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</si>
  <si>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</si>
  <si>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</si>
  <si>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</si>
  <si>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</si>
  <si>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</si>
  <si>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</si>
  <si>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</si>
  <si>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</si>
  <si>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</si>
  <si>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</si>
  <si>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</si>
  <si>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</si>
  <si>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</si>
  <si>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</si>
  <si>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</si>
  <si>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</si>
  <si>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</si>
  <si>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</si>
  <si>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</si>
  <si>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</si>
  <si>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</si>
  <si>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</si>
  <si>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</si>
  <si>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</si>
  <si>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</si>
  <si>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</si>
  <si>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</si>
  <si>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</si>
  <si>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</si>
  <si>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</si>
  <si>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</si>
  <si>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</si>
  <si>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</si>
  <si>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</si>
  <si>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</si>
  <si>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</si>
  <si>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</si>
  <si>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</si>
  <si>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</si>
  <si>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</si>
  <si>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</si>
  <si>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</si>
  <si>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</si>
  <si>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</si>
  <si>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</si>
  <si>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</si>
  <si>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</si>
  <si>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</si>
  <si>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</si>
  <si>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</si>
  <si>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</si>
  <si>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</si>
  <si>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</si>
  <si>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</si>
  <si>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</si>
  <si>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</si>
  <si>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</si>
  <si>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</si>
  <si>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</si>
  <si>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</si>
  <si>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</si>
  <si>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</si>
  <si>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</si>
  <si>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</si>
  <si>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</si>
  <si>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</si>
  <si>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</si>
  <si>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</si>
  <si>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</si>
  <si>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</si>
  <si>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</si>
  <si>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</si>
  <si>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</si>
  <si>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</si>
  <si>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</si>
  <si>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</si>
  <si>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</si>
  <si>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</si>
  <si>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</si>
  <si>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</si>
  <si>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</si>
  <si>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</si>
  <si>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</si>
  <si>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</si>
  <si>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</si>
  <si>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</si>
  <si>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</si>
  <si>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</si>
  <si>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</si>
  <si>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</si>
  <si>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</si>
  <si>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</si>
  <si>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</si>
  <si>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</si>
  <si>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</si>
  <si>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</si>
  <si>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</si>
  <si>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</si>
  <si>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</si>
  <si>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</si>
  <si>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</si>
  <si>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</si>
  <si>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</si>
  <si>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</si>
  <si>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</si>
  <si>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</si>
  <si>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</si>
  <si>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</si>
  <si>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</si>
  <si>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</si>
  <si>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</si>
  <si>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</si>
  <si>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</si>
  <si>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</si>
  <si>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</si>
  <si>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</si>
  <si>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</si>
  <si>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</si>
  <si>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</si>
  <si>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</si>
  <si>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</si>
  <si>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</si>
  <si>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</si>
  <si>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</si>
  <si>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</si>
  <si>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</si>
  <si>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</si>
  <si>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</si>
  <si>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</si>
  <si>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</si>
  <si>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</si>
  <si>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</si>
  <si>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</si>
  <si>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</si>
  <si>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</si>
  <si>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</si>
  <si>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</si>
  <si>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</si>
  <si>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</si>
  <si>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</si>
  <si>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</si>
  <si>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</si>
  <si>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</si>
  <si>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</si>
  <si>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</si>
  <si>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</si>
  <si>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</si>
  <si>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</si>
  <si>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</si>
  <si>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</si>
  <si>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</si>
  <si>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</si>
  <si>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</si>
  <si>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</si>
  <si>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</si>
  <si>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</si>
  <si>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</si>
  <si>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</si>
  <si>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</si>
  <si>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</si>
  <si>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</si>
  <si>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</si>
  <si>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</si>
  <si>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</si>
  <si>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</si>
  <si>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</si>
  <si>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</si>
  <si>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</si>
  <si>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</si>
  <si>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</si>
  <si>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</si>
  <si>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</si>
  <si>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</si>
  <si>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</si>
  <si>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</si>
  <si>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</si>
  <si>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</si>
  <si>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</si>
  <si>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</si>
  <si>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</si>
  <si>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</si>
  <si>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</si>
  <si>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</si>
  <si>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</si>
  <si>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</si>
  <si>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</si>
  <si>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</si>
  <si>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</si>
  <si>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</si>
  <si>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</si>
  <si>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</si>
  <si>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</si>
  <si>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</si>
  <si>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</si>
  <si>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</si>
  <si>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</si>
  <si>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</si>
  <si>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</si>
  <si>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</si>
  <si>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</si>
  <si>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</si>
  <si>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</si>
  <si>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</si>
  <si>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</si>
  <si>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</si>
  <si>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</si>
  <si>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</si>
  <si>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</si>
  <si>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</si>
  <si>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</si>
  <si>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</si>
  <si>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</si>
  <si>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</si>
  <si>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</si>
  <si>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</si>
  <si>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</si>
  <si>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</si>
  <si>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</si>
  <si>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</si>
  <si>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</si>
  <si>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</si>
  <si>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</si>
  <si>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</si>
  <si>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</si>
  <si>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</si>
  <si>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</si>
  <si>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</si>
  <si>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</si>
  <si>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</si>
  <si>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</si>
  <si>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</si>
  <si>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</si>
  <si>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</si>
  <si>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</si>
  <si>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</si>
  <si>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</si>
  <si>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</si>
  <si>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</si>
  <si>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</si>
  <si>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</si>
  <si>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</si>
  <si>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</si>
  <si>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</si>
  <si>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</si>
  <si>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</si>
  <si>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</si>
  <si>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</si>
  <si>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</si>
  <si>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</si>
  <si>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</si>
  <si>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</si>
  <si>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</si>
  <si>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</si>
  <si>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</si>
  <si>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</si>
  <si>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</si>
  <si>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</si>
  <si>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</si>
  <si>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</si>
  <si>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</si>
  <si>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</si>
  <si>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</si>
  <si>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</si>
  <si>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</si>
  <si>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</si>
  <si>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</si>
  <si>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</si>
  <si>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</si>
  <si>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</si>
  <si>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</si>
  <si>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</si>
  <si>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</si>
  <si>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</si>
  <si>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</si>
  <si>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</si>
  <si>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</si>
  <si>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</si>
  <si>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</si>
  <si>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</si>
  <si>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</si>
  <si>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</si>
  <si>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</si>
  <si>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</si>
  <si>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</si>
  <si>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</si>
  <si>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</si>
  <si>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</si>
  <si>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</si>
  <si>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</si>
  <si>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</si>
  <si>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</si>
  <si>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</si>
  <si>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</si>
  <si>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</si>
  <si>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</si>
  <si>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</si>
  <si>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</si>
  <si>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</si>
  <si>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</si>
  <si>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</si>
  <si>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</si>
  <si>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</si>
  <si>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</si>
  <si>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</si>
  <si>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</si>
  <si>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</si>
  <si>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</si>
  <si>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</si>
  <si>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</si>
  <si>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</si>
  <si>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</si>
  <si>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</si>
  <si>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</si>
  <si>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</si>
  <si>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</si>
  <si>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</si>
  <si>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</si>
  <si>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</si>
  <si>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</si>
  <si>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</si>
  <si>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</si>
  <si>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</si>
  <si>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</si>
  <si>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</si>
  <si>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</si>
  <si>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</si>
  <si>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</si>
  <si>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</si>
  <si>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</si>
  <si>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</si>
  <si>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</si>
  <si>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</si>
  <si>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</si>
  <si>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</si>
  <si>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</si>
  <si>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</si>
  <si>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</si>
  <si>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</si>
  <si>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</si>
  <si>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</si>
  <si>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</si>
  <si>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</si>
  <si>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</si>
  <si>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</si>
  <si>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</si>
  <si>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</si>
  <si>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</si>
  <si>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</si>
  <si>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</si>
  <si>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</si>
  <si>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</si>
  <si>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</si>
  <si>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</si>
  <si>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</si>
  <si>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</si>
  <si>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</si>
  <si>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</si>
  <si>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</si>
  <si>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</si>
  <si>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</si>
  <si>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</si>
  <si>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</si>
  <si>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</si>
  <si>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</si>
  <si>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</si>
  <si>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</si>
  <si>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</si>
  <si>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</si>
  <si>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</si>
  <si>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</si>
  <si>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</si>
  <si>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</si>
  <si>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</si>
  <si>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</si>
  <si>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</si>
  <si>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</si>
  <si>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</si>
  <si>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</si>
  <si>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</si>
  <si>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</si>
  <si>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</si>
  <si>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</si>
  <si>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</si>
  <si>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</si>
  <si>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</si>
  <si>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</si>
  <si>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</si>
  <si>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</si>
  <si>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</si>
  <si>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</si>
  <si>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</si>
  <si>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</si>
  <si>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</si>
  <si>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</si>
  <si>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</si>
  <si>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</si>
  <si>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</si>
  <si>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</si>
  <si>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</si>
  <si>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</si>
  <si>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</si>
  <si>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</si>
  <si>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</si>
  <si>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</si>
  <si>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</si>
  <si>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</si>
  <si>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</si>
  <si>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</si>
  <si>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</si>
  <si>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</si>
  <si>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</si>
  <si>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</si>
  <si>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</si>
  <si>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</si>
  <si>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</si>
  <si>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</si>
  <si>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</si>
  <si>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</si>
  <si>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</si>
  <si>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</si>
  <si>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</si>
  <si>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</si>
  <si>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</si>
  <si>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</si>
  <si>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</si>
  <si>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</si>
  <si>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</si>
  <si>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</si>
  <si>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</si>
  <si>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</si>
  <si>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</si>
  <si>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</si>
  <si>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</si>
  <si>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</si>
  <si>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</si>
  <si>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</si>
  <si>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</si>
  <si>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</si>
  <si>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</si>
  <si>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</si>
  <si>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</si>
  <si>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</si>
  <si>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</si>
  <si>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</si>
  <si>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</si>
  <si>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</si>
  <si>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</si>
  <si>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</si>
  <si>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</si>
  <si>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</si>
  <si>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</si>
  <si>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</si>
  <si>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</si>
  <si>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</si>
  <si>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</si>
  <si>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</si>
  <si>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</si>
  <si>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</si>
  <si>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</si>
  <si>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</si>
  <si>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</si>
  <si>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</si>
  <si>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</si>
  <si>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</si>
  <si>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</si>
  <si>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</si>
  <si>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</si>
  <si>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</si>
  <si>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</si>
  <si>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</si>
  <si>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</si>
  <si>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</si>
  <si>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</si>
  <si>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</si>
  <si>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</si>
  <si>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</si>
  <si>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</si>
  <si>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</si>
  <si>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</si>
  <si>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</si>
  <si>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</si>
  <si>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</si>
  <si>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</si>
  <si>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</si>
  <si>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</si>
  <si>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</si>
  <si>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</si>
  <si>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</si>
  <si>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</si>
  <si>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</si>
  <si>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</si>
  <si>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</si>
  <si>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</si>
  <si>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</si>
  <si>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</si>
  <si>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</si>
  <si>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</si>
  <si>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</si>
  <si>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</si>
  <si>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</si>
  <si>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</si>
  <si>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</si>
  <si>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</si>
  <si>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</si>
  <si>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</si>
  <si>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</si>
  <si>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</si>
  <si>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</si>
  <si>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</si>
  <si>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</si>
  <si>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</si>
  <si>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</si>
  <si>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</si>
  <si>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</si>
  <si>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</si>
  <si>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</si>
  <si>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</si>
  <si>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</si>
  <si>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</si>
  <si>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</si>
  <si>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</si>
  <si>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</si>
  <si>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</si>
  <si>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</si>
  <si>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</si>
  <si>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</si>
  <si>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</si>
  <si>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</si>
  <si>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</si>
  <si>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</si>
  <si>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</si>
  <si>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</si>
  <si>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</si>
  <si>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</si>
  <si>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</si>
  <si>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</si>
  <si>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</si>
  <si>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</si>
  <si>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</si>
  <si>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</si>
  <si>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</si>
  <si>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</si>
  <si>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</si>
  <si>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</si>
  <si>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</si>
  <si>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</si>
  <si>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</si>
  <si>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</si>
  <si>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</si>
  <si>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</si>
  <si>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</si>
  <si>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</si>
  <si>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</si>
  <si>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</si>
  <si>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</si>
  <si>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</si>
  <si>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</si>
  <si>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</si>
  <si>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</si>
  <si>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</si>
  <si>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</si>
  <si>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</si>
  <si>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</si>
  <si>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</si>
  <si>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</si>
  <si>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</si>
  <si>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</si>
  <si>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</si>
  <si>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</si>
  <si>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</si>
  <si>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</si>
  <si>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</si>
  <si>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</si>
  <si>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</si>
  <si>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</si>
  <si>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</si>
  <si>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</si>
  <si>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</si>
  <si>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</si>
  <si>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</si>
  <si>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</si>
  <si>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</si>
  <si>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</si>
  <si>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</si>
  <si>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</si>
  <si>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</si>
  <si>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</si>
  <si>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</si>
  <si>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</si>
  <si>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</si>
  <si>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</si>
  <si>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</si>
  <si>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</si>
  <si>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</si>
  <si>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</si>
  <si>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</si>
  <si>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</si>
  <si>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</si>
  <si>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</si>
  <si>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</si>
  <si>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</si>
  <si>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</si>
  <si>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</si>
  <si>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</si>
  <si>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</si>
  <si>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</si>
  <si>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</si>
  <si>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</si>
  <si>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</si>
  <si>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</si>
  <si>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</si>
  <si>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</si>
  <si>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</si>
  <si>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</si>
  <si>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</si>
  <si>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</si>
  <si>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</si>
  <si>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</si>
  <si>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</si>
  <si>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</si>
  <si>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</si>
  <si>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</si>
  <si>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</si>
  <si>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</si>
  <si>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</si>
  <si>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</si>
  <si>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</si>
  <si>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</si>
  <si>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</si>
  <si>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</si>
  <si>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</si>
  <si>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</si>
  <si>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</si>
  <si>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</si>
  <si>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</si>
  <si>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</si>
  <si>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</si>
  <si>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</si>
  <si>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</si>
  <si>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</si>
  <si>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</si>
  <si>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</si>
  <si>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</si>
  <si>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</si>
  <si>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</si>
  <si>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</si>
  <si>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</si>
  <si>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</si>
  <si>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</si>
  <si>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</si>
  <si>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</si>
  <si>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</si>
  <si>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</si>
  <si>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</si>
  <si>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</si>
  <si>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</si>
  <si>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</si>
  <si>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</si>
  <si>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</si>
  <si>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</si>
  <si>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</si>
  <si>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</si>
  <si>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</si>
  <si>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</si>
  <si>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</si>
  <si>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</si>
  <si>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</si>
  <si>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</si>
  <si>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</si>
  <si>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</si>
  <si>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</si>
  <si>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</si>
  <si>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</si>
  <si>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</si>
  <si>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</si>
  <si>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</si>
  <si>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</si>
  <si>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</si>
  <si>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</si>
  <si>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</si>
  <si>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</si>
  <si>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</si>
  <si>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</si>
  <si>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</si>
  <si>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</si>
  <si>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</si>
  <si>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</si>
  <si>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</si>
  <si>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</si>
  <si>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</si>
  <si>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</si>
  <si>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</si>
  <si>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</si>
  <si>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</si>
  <si>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</si>
  <si>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</si>
  <si>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</si>
  <si>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</si>
  <si>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</si>
  <si>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</si>
  <si>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</si>
  <si>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</si>
  <si>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</si>
  <si>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</si>
  <si>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</si>
  <si>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</si>
  <si>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</si>
  <si>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</si>
  <si>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</si>
  <si>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</si>
  <si>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</si>
  <si>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</si>
  <si>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</si>
  <si>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</si>
  <si>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</si>
  <si>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</si>
  <si>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</si>
  <si>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</si>
  <si>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</si>
  <si>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</si>
  <si>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</si>
  <si>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</si>
  <si>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</si>
  <si>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</si>
  <si>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</si>
  <si>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</si>
  <si>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</si>
  <si>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</si>
  <si>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</si>
  <si>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</si>
  <si>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</si>
  <si>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</si>
  <si>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</si>
  <si>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</si>
  <si>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</si>
  <si>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</si>
  <si>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</si>
  <si>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</si>
  <si>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</si>
  <si>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</si>
  <si>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</si>
  <si>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</si>
  <si>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</si>
  <si>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</si>
  <si>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</si>
  <si>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</si>
  <si>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</si>
  <si>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</si>
  <si>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</si>
  <si>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</si>
  <si>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</si>
  <si>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</si>
  <si>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</si>
  <si>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</si>
  <si>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</si>
  <si>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</si>
  <si>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</si>
  <si>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</si>
  <si>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</si>
  <si>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</si>
  <si>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</si>
  <si>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</si>
  <si>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</si>
  <si>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</si>
  <si>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</si>
  <si>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</si>
  <si>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</si>
  <si>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</si>
  <si>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</si>
  <si>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</si>
  <si>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</si>
  <si>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</si>
  <si>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</si>
  <si>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</si>
  <si>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</si>
  <si>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</si>
  <si>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</si>
  <si>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</si>
  <si>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</si>
  <si>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</si>
  <si>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</si>
  <si>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</si>
  <si>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</si>
  <si>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</si>
  <si>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</si>
  <si>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</si>
  <si>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</si>
  <si>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</si>
  <si>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</si>
  <si>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</si>
  <si>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</si>
  <si>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</si>
  <si>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</si>
  <si>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</si>
  <si>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</si>
  <si>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</si>
  <si>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</si>
  <si>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</si>
  <si>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</si>
  <si>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</si>
  <si>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</si>
  <si>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</si>
  <si>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</si>
  <si>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</si>
  <si>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</si>
  <si>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</si>
  <si>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</si>
  <si>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</si>
  <si>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</si>
  <si>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</si>
  <si>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</si>
  <si>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</si>
  <si>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</si>
  <si>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</si>
  <si>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</si>
  <si>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</si>
  <si>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</si>
  <si>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</si>
  <si>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</si>
  <si>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</si>
  <si>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</si>
  <si>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</si>
  <si>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</si>
  <si>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</si>
  <si>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</si>
  <si>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</si>
  <si>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</si>
  <si>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</si>
  <si>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</si>
  <si>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</si>
  <si>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</si>
  <si>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</si>
  <si>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</si>
  <si>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</si>
  <si>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</si>
  <si>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</si>
  <si>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</si>
  <si>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</si>
  <si>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</si>
  <si>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</si>
  <si>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</si>
  <si>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</si>
  <si>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</si>
  <si>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</si>
  <si>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</si>
  <si>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</si>
  <si>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</si>
  <si>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</si>
  <si>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</si>
  <si>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</si>
  <si>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</si>
  <si>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</si>
  <si>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</si>
  <si>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</si>
  <si>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</si>
  <si>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</si>
  <si>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</si>
  <si>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</si>
  <si>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</si>
  <si>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</si>
  <si>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</si>
  <si>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</si>
  <si>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</si>
  <si>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</si>
  <si>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</si>
  <si>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</si>
  <si>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</si>
  <si>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</si>
  <si>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</si>
  <si>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</si>
  <si>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</si>
  <si>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</si>
  <si>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</si>
  <si>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</si>
  <si>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</si>
  <si>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</si>
  <si>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</si>
  <si>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</si>
  <si>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</si>
  <si>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</si>
  <si>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</si>
  <si>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</si>
  <si>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</si>
  <si>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</si>
  <si>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</si>
  <si>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</si>
  <si>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</si>
  <si>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</si>
  <si>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</si>
  <si>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</si>
  <si>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</si>
  <si>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</si>
  <si>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</si>
  <si>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</si>
  <si>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</si>
  <si>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</si>
  <si>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</si>
  <si>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</si>
  <si>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</si>
  <si>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</si>
  <si>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</si>
  <si>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</si>
  <si>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</si>
  <si>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</si>
  <si>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</si>
  <si>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</si>
  <si>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</si>
  <si>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</si>
  <si>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</si>
  <si>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</si>
  <si>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</si>
  <si>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</si>
  <si>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</si>
  <si>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</si>
  <si>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</si>
  <si>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</si>
  <si>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</si>
  <si>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</si>
  <si>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</si>
  <si>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</si>
  <si>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</si>
  <si>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</si>
  <si>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</si>
  <si>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</si>
  <si>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</si>
  <si>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</si>
  <si>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</si>
  <si>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</si>
  <si>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</si>
  <si>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</si>
  <si>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</si>
  <si>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</si>
  <si>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</si>
  <si>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</si>
  <si>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</si>
  <si>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</si>
  <si>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</si>
  <si>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</si>
  <si>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</si>
  <si>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</si>
  <si>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</si>
  <si>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</si>
  <si>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</si>
  <si>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</si>
  <si>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</si>
  <si>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</si>
  <si>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</si>
  <si>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</si>
  <si>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</si>
  <si>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</si>
  <si>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</si>
  <si>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</si>
  <si>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</si>
  <si>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</si>
  <si>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</si>
  <si>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</si>
  <si>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</si>
  <si>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</si>
  <si>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</si>
  <si>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</si>
  <si>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</si>
  <si>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</si>
  <si>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</si>
  <si>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</si>
  <si>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</si>
  <si>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</si>
  <si>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</si>
  <si>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</si>
  <si>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</si>
  <si>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</si>
  <si>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</si>
  <si>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</si>
  <si>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</si>
  <si>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</si>
  <si>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</si>
  <si>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</si>
  <si>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</si>
  <si>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</si>
  <si>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</si>
  <si>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</si>
  <si>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</si>
  <si>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</si>
  <si>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</si>
  <si>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</si>
  <si>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</si>
  <si>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</si>
  <si>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</si>
  <si>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</si>
  <si>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</si>
  <si>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</si>
  <si>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</si>
  <si>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</si>
  <si>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</si>
  <si>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</si>
  <si>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</si>
  <si>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</si>
  <si>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</si>
  <si>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</si>
  <si>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</si>
  <si>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</si>
  <si>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</si>
  <si>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</si>
  <si>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</si>
  <si>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</si>
  <si>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</si>
  <si>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</si>
  <si>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</si>
  <si>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</si>
  <si>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</si>
  <si>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</si>
  <si>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</si>
  <si>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</si>
  <si>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</si>
  <si>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</si>
  <si>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</si>
  <si>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</si>
  <si>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</si>
  <si>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</si>
  <si>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</si>
  <si>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</si>
  <si>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</si>
  <si>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</si>
  <si>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</si>
  <si>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</si>
  <si>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</si>
  <si>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</si>
  <si>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</si>
  <si>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</si>
  <si>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</si>
  <si>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</si>
  <si>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</si>
  <si>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</si>
  <si>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</si>
  <si>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</si>
  <si>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</si>
  <si>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</si>
  <si>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</si>
  <si>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</si>
  <si>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</si>
  <si>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</si>
  <si>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</si>
  <si>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</si>
  <si>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</si>
  <si>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</si>
  <si>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</si>
  <si>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</si>
  <si>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</si>
  <si>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</si>
  <si>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</si>
  <si>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</si>
  <si>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</si>
  <si>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</si>
  <si>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</si>
  <si>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</si>
  <si>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</si>
  <si>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</si>
  <si>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</si>
  <si>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</si>
  <si>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</si>
  <si>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</si>
  <si>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</si>
  <si>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</si>
  <si>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</si>
  <si>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</si>
  <si>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</si>
  <si>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</si>
  <si>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</si>
  <si>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</si>
  <si>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</si>
  <si>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</si>
  <si>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</si>
  <si>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</si>
  <si>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</si>
  <si>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</si>
  <si>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</si>
  <si>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</si>
  <si>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</si>
  <si>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</si>
  <si>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</si>
  <si>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</si>
  <si>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</si>
  <si>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</si>
  <si>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</si>
  <si>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</si>
  <si>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</si>
  <si>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</si>
  <si>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</si>
  <si>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</si>
  <si>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</si>
  <si>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</si>
  <si>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</si>
  <si>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</si>
  <si>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</si>
  <si>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</si>
  <si>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</si>
  <si>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</si>
  <si>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</si>
  <si>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</si>
  <si>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</si>
  <si>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</si>
  <si>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</si>
  <si>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</si>
  <si>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</si>
  <si>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</si>
  <si>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</si>
  <si>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</si>
  <si>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</si>
  <si>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</si>
  <si>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</si>
  <si>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</si>
  <si>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</si>
  <si>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</si>
  <si>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</si>
  <si>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</si>
  <si>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</si>
  <si>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</si>
  <si>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</si>
  <si>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</si>
  <si>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</si>
  <si>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</si>
  <si>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</si>
  <si>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</si>
  <si>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</si>
  <si>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</si>
  <si>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</si>
  <si>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</si>
  <si>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</si>
  <si>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</si>
  <si>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</si>
  <si>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</si>
  <si>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</si>
  <si>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</si>
  <si>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</si>
  <si>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</si>
  <si>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</si>
  <si>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</si>
  <si>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</si>
  <si>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</si>
  <si>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</si>
  <si>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</si>
  <si>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</si>
  <si>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</si>
  <si>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</si>
  <si>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</si>
  <si>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</si>
  <si>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</si>
  <si>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</si>
  <si>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</si>
  <si>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</si>
  <si>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</si>
  <si>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</si>
  <si>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</si>
  <si>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</si>
  <si>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</si>
  <si>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</si>
  <si>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</si>
  <si>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</si>
  <si>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</si>
  <si>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</si>
  <si>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</si>
  <si>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</si>
  <si>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</si>
  <si>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</si>
  <si>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</si>
  <si>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</si>
  <si>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</si>
  <si>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</si>
  <si>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</si>
  <si>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</si>
  <si>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</si>
  <si>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</si>
  <si>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</si>
  <si>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</si>
  <si>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</si>
  <si>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</si>
  <si>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</si>
  <si>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</si>
  <si>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</si>
  <si>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</si>
  <si>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</si>
  <si>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</si>
  <si>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</si>
  <si>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</si>
  <si>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</si>
  <si>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</si>
  <si>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</si>
  <si>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</si>
  <si>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</si>
  <si>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</si>
  <si>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</si>
  <si>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</si>
  <si>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</si>
  <si>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</si>
  <si>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</si>
  <si>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</si>
  <si>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</si>
  <si>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</si>
  <si>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</si>
  <si>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</si>
  <si>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</si>
  <si>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</si>
  <si>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</si>
  <si>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</si>
  <si>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</si>
  <si>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</si>
  <si>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</si>
  <si>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</si>
  <si>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</si>
  <si>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</si>
  <si>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</si>
  <si>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</si>
  <si>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</si>
  <si>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</si>
  <si>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</si>
  <si>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</si>
  <si>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</si>
  <si>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</si>
  <si>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</si>
  <si>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</si>
  <si>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</si>
  <si>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</si>
  <si>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</si>
  <si>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</si>
  <si>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</si>
  <si>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</si>
  <si>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</si>
  <si>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</si>
  <si>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</si>
  <si>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</si>
  <si>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</si>
  <si>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</si>
  <si>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</si>
  <si>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</si>
  <si>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</si>
  <si>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</si>
  <si>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</si>
  <si>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</si>
  <si>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</si>
  <si>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</si>
  <si>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</si>
  <si>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</si>
  <si>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</si>
  <si>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</si>
  <si>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</si>
  <si>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</si>
  <si>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</si>
  <si>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</si>
  <si>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</si>
  <si>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</si>
  <si>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</si>
  <si>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</si>
  <si>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</si>
  <si>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</si>
  <si>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</si>
  <si>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</si>
  <si>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</si>
  <si>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</si>
  <si>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</si>
  <si>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</si>
  <si>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</si>
  <si>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</si>
  <si>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</si>
  <si>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</si>
  <si>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</si>
  <si>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</si>
  <si>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</si>
  <si>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</si>
  <si>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</si>
  <si>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</si>
  <si>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</si>
  <si>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</si>
  <si>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</si>
  <si>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</si>
  <si>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</si>
  <si>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</si>
  <si>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</si>
  <si>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</si>
  <si>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</si>
  <si>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</si>
  <si>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</si>
  <si>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</si>
  <si>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</si>
  <si>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</si>
  <si>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</si>
  <si>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</si>
  <si>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</si>
  <si>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</si>
  <si>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</si>
  <si>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</si>
  <si>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</si>
  <si>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</si>
  <si>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</si>
  <si>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</si>
  <si>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</si>
  <si>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</si>
  <si>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</si>
  <si>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</si>
  <si>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</si>
  <si>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</si>
  <si>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</si>
  <si>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</si>
  <si>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</si>
  <si>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</si>
  <si>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</si>
  <si>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</si>
  <si>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</si>
  <si>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</si>
  <si>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</si>
  <si>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</si>
  <si>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</si>
  <si>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</si>
  <si>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</si>
  <si>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</si>
  <si>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</si>
  <si>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</si>
  <si>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</si>
  <si>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</si>
  <si>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</si>
  <si>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</si>
  <si>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</si>
  <si>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</si>
  <si>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</si>
  <si>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</si>
  <si>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</si>
  <si>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</si>
  <si>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</si>
  <si>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</si>
  <si>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</si>
  <si>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</si>
  <si>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</si>
  <si>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</si>
  <si>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</si>
  <si>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</si>
  <si>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</si>
  <si>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</si>
  <si>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</si>
  <si>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</si>
  <si>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</si>
  <si>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</si>
  <si>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</si>
  <si>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</si>
  <si>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</si>
  <si>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</si>
  <si>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</si>
  <si>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</si>
  <si>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</si>
  <si>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</si>
  <si>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</si>
  <si>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</si>
  <si>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</si>
  <si>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</si>
  <si>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</si>
  <si>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</si>
  <si>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</si>
  <si>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</si>
  <si>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</si>
  <si>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</si>
  <si>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</si>
  <si>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</si>
  <si>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</si>
  <si>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</si>
  <si>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</si>
  <si>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</si>
  <si>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</si>
  <si>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</si>
  <si>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</si>
  <si>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</si>
  <si>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</si>
  <si>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</si>
  <si>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</si>
  <si>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</si>
  <si>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</si>
  <si>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</si>
  <si>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</si>
  <si>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</si>
  <si>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</si>
  <si>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</si>
  <si>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</si>
  <si>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</si>
  <si>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</si>
  <si>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</si>
  <si>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</si>
  <si>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</si>
  <si>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</si>
  <si>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</si>
  <si>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</si>
  <si>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</si>
  <si>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</si>
  <si>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</si>
  <si>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</si>
  <si>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</si>
  <si>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</si>
  <si>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</si>
  <si>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</si>
  <si>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</si>
  <si>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</si>
  <si>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</si>
  <si>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</si>
  <si>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</si>
  <si>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</si>
  <si>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</si>
  <si>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</si>
  <si>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</si>
  <si>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</si>
  <si>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</si>
  <si>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</si>
  <si>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</si>
  <si>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</si>
  <si>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</si>
  <si>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</si>
  <si>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</si>
  <si>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</si>
  <si>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</si>
  <si>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</si>
  <si>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</si>
  <si>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</si>
  <si>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</si>
  <si>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</si>
  <si>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</si>
  <si>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</si>
  <si>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</si>
  <si>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</si>
  <si>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</si>
  <si>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</si>
  <si>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</si>
  <si>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</si>
  <si>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</si>
  <si>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</si>
  <si>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</si>
  <si>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</si>
  <si>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</si>
  <si>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</si>
  <si>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</si>
  <si>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</si>
  <si>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</si>
  <si>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</si>
  <si>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</si>
  <si>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</si>
  <si>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</si>
  <si>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</si>
  <si>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</si>
  <si>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</si>
  <si>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</si>
  <si>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</si>
  <si>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</si>
  <si>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</si>
  <si>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</si>
  <si>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</si>
  <si>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</si>
  <si>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</si>
  <si>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</si>
  <si>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</si>
  <si>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</si>
  <si>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</si>
  <si>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</si>
  <si>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</si>
  <si>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</si>
  <si>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</si>
  <si>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</si>
  <si>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</si>
  <si>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</si>
  <si>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</si>
  <si>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</si>
  <si>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</si>
  <si>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</si>
  <si>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</si>
  <si>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</si>
  <si>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</si>
  <si>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</si>
  <si>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</si>
  <si>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</si>
  <si>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</si>
  <si>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</si>
  <si>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</si>
  <si>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</si>
  <si>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</si>
  <si>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</si>
  <si>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</si>
  <si>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</si>
  <si>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</si>
  <si>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</si>
  <si>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</si>
  <si>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</si>
  <si>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</si>
  <si>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</si>
  <si>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</si>
  <si>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</si>
  <si>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</si>
  <si>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</si>
  <si>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</si>
  <si>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</si>
  <si>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</si>
  <si>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</si>
  <si>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</si>
  <si>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</si>
  <si>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</si>
  <si>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</si>
  <si>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</si>
  <si>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</si>
  <si>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</si>
  <si>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</si>
  <si>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</si>
  <si>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</si>
  <si>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</si>
  <si>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</si>
  <si>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</si>
  <si>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</si>
  <si>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</si>
  <si>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</si>
  <si>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</si>
  <si>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</si>
  <si>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</si>
  <si>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</si>
  <si>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</si>
  <si>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</si>
  <si>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</si>
  <si>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</si>
  <si>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</si>
  <si>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</si>
  <si>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</si>
  <si>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</si>
  <si>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</si>
  <si>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</si>
  <si>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</si>
  <si>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</si>
  <si>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</si>
  <si>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</si>
  <si>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</si>
  <si>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</si>
  <si>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</si>
  <si>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</si>
  <si>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</si>
  <si>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</si>
  <si>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</si>
  <si>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</si>
  <si>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</si>
  <si>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</si>
  <si>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</si>
  <si>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</si>
  <si>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</si>
  <si>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</si>
  <si>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</si>
  <si>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</si>
  <si>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</si>
  <si>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</si>
  <si>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</si>
  <si>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</si>
  <si>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</si>
  <si>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</si>
  <si>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</si>
  <si>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</si>
  <si>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</si>
  <si>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</si>
  <si>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</si>
  <si>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</si>
  <si>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</si>
  <si>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</si>
  <si>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</si>
  <si>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</si>
  <si>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</si>
  <si>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</si>
  <si>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</si>
  <si>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</si>
  <si>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</si>
  <si>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</si>
  <si>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</si>
  <si>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</si>
  <si>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</si>
  <si>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</si>
  <si>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</si>
  <si>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</si>
  <si>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</si>
  <si>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</si>
  <si>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</si>
  <si>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</si>
  <si>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</si>
  <si>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</si>
  <si>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</si>
  <si>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</si>
  <si>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</si>
  <si>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</si>
  <si>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</si>
  <si>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</si>
  <si>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</si>
  <si>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</si>
  <si>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</si>
  <si>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</si>
  <si>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</si>
  <si>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</si>
  <si>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</si>
  <si>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</si>
  <si>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</si>
  <si>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</si>
  <si>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</si>
  <si>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</si>
  <si>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</si>
  <si>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</si>
  <si>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</si>
  <si>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</si>
  <si>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</si>
  <si>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</si>
  <si>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</si>
  <si>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</si>
  <si>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</si>
  <si>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</si>
  <si>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</si>
  <si>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</si>
  <si>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</si>
  <si>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</si>
  <si>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</si>
  <si>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</si>
  <si>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</si>
  <si>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</si>
  <si>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</si>
  <si>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</si>
  <si>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</si>
  <si>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</si>
  <si>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</si>
  <si>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</si>
  <si>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</si>
  <si>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</si>
  <si>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</si>
  <si>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</si>
  <si>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</si>
  <si>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</si>
  <si>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</si>
  <si>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</si>
  <si>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</si>
  <si>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</si>
  <si>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</si>
  <si>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</si>
  <si>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</si>
  <si>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</si>
  <si>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</si>
  <si>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</si>
  <si>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</si>
  <si>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</si>
  <si>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</si>
  <si>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</si>
  <si>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</si>
  <si>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</si>
  <si>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</si>
  <si>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</si>
  <si>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</si>
  <si>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</si>
  <si>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</si>
  <si>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</si>
  <si>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</si>
  <si>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</si>
  <si>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</si>
  <si>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</si>
  <si>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</si>
  <si>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</si>
  <si>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</si>
  <si>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</si>
  <si>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</si>
  <si>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</si>
  <si>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</si>
  <si>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</si>
  <si>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</si>
  <si>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</si>
  <si>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</si>
  <si>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</si>
  <si>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</si>
  <si>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</si>
  <si>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</si>
  <si>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</si>
  <si>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</si>
  <si>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</si>
  <si>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</si>
  <si>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</si>
  <si>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</si>
  <si>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</si>
  <si>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</si>
  <si>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</si>
  <si>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</si>
  <si>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</si>
  <si>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</si>
  <si>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</si>
  <si>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</si>
  <si>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</si>
  <si>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</si>
  <si>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</si>
  <si>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</si>
  <si>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</si>
  <si>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</si>
  <si>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</si>
  <si>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</si>
  <si>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</si>
  <si>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</si>
  <si>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</si>
  <si>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</si>
  <si>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</si>
  <si>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</si>
  <si>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</si>
  <si>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</si>
  <si>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</si>
  <si>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</si>
  <si>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</si>
  <si>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</si>
  <si>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</si>
  <si>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</si>
  <si>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</si>
  <si>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</si>
  <si>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</si>
  <si>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</si>
  <si>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</si>
  <si>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</si>
  <si>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</si>
  <si>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</si>
  <si>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</si>
  <si>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</si>
  <si>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</si>
  <si>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</si>
  <si>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</si>
  <si>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</si>
  <si>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</si>
  <si>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</si>
  <si>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</si>
  <si>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</si>
  <si>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</si>
  <si>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</si>
  <si>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</si>
  <si>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</si>
  <si>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</si>
  <si>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</si>
  <si>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</si>
  <si>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</si>
  <si>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</si>
  <si>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</si>
  <si>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</si>
  <si>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</si>
  <si>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</si>
  <si>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</si>
  <si>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</si>
  <si>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</si>
  <si>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</si>
  <si>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</si>
  <si>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</si>
  <si>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</si>
  <si>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</si>
  <si>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</si>
  <si>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</si>
  <si>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</si>
  <si>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</si>
  <si>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</si>
  <si>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</si>
  <si>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</si>
  <si>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</si>
  <si>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</si>
  <si>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</si>
  <si>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</si>
  <si>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</si>
  <si>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</si>
  <si>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</si>
  <si>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</si>
  <si>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</si>
  <si>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</si>
  <si>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</si>
  <si>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</si>
  <si>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</si>
  <si>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</si>
  <si>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</si>
  <si>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</si>
  <si>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</si>
  <si>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</si>
  <si>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</si>
  <si>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</si>
  <si>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</si>
  <si>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</si>
  <si>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</si>
  <si>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</si>
  <si>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</si>
  <si>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</si>
  <si>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</si>
  <si>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</si>
  <si>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</si>
  <si>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</si>
  <si>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</si>
  <si>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</si>
  <si>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</si>
  <si>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</si>
  <si>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</si>
  <si>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</si>
  <si>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</si>
  <si>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</si>
  <si>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</si>
  <si>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</si>
  <si>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</si>
  <si>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</si>
  <si>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</si>
  <si>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</si>
  <si>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</si>
  <si>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</si>
  <si>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</si>
  <si>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</si>
  <si>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</si>
  <si>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</si>
  <si>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</si>
  <si>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</si>
  <si>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</si>
  <si>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</si>
  <si>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</si>
  <si>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</si>
  <si>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</si>
  <si>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</si>
  <si>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</si>
  <si>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</si>
  <si>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</si>
  <si>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</si>
  <si>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</si>
  <si>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</si>
  <si>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</si>
  <si>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</si>
  <si>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</si>
  <si>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</si>
  <si>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</si>
  <si>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</si>
  <si>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</si>
  <si>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</si>
  <si>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</si>
  <si>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</si>
  <si>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</si>
  <si>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</si>
  <si>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</si>
  <si>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</si>
  <si>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</si>
  <si>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</si>
  <si>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</si>
  <si>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</si>
  <si>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</si>
  <si>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</si>
  <si>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</si>
  <si>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</si>
  <si>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</si>
  <si>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</si>
  <si>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</si>
  <si>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</si>
  <si>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</si>
  <si>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</si>
  <si>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</si>
  <si>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</si>
  <si>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</si>
  <si>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</si>
  <si>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</si>
  <si>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</si>
  <si>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</si>
  <si>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</si>
  <si>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</si>
  <si>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</si>
  <si>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</si>
  <si>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</si>
  <si>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</si>
  <si>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</si>
  <si>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</si>
  <si>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</si>
  <si>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</si>
  <si>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</si>
  <si>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</si>
  <si>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</si>
  <si>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</si>
  <si>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</si>
  <si>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</si>
  <si>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</si>
  <si>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</si>
  <si>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</si>
  <si>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</si>
  <si>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</si>
  <si>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</si>
  <si>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</si>
  <si>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</si>
  <si>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</si>
  <si>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</si>
  <si>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</si>
  <si>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</si>
  <si>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</si>
  <si>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</si>
  <si>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</si>
  <si>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</si>
  <si>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</si>
  <si>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</si>
  <si>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</si>
  <si>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</si>
  <si>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</si>
  <si>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</si>
  <si>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</si>
  <si>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</si>
  <si>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</si>
  <si>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</si>
  <si>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</si>
  <si>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</si>
  <si>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</si>
  <si>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</si>
  <si>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</si>
  <si>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</si>
  <si>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</si>
  <si>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</si>
  <si>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</si>
  <si>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</si>
  <si>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</si>
  <si>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</si>
  <si>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</si>
  <si>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</si>
  <si>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</si>
  <si>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</si>
  <si>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</si>
  <si>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</si>
  <si>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</si>
  <si>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</si>
  <si>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</si>
  <si>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</si>
  <si>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</si>
  <si>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</si>
  <si>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</si>
  <si>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</si>
  <si>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</si>
  <si>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</si>
  <si>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</si>
  <si>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</si>
  <si>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</si>
  <si>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</si>
  <si>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</si>
  <si>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</si>
  <si>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</si>
  <si>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</si>
  <si>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</si>
  <si>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</si>
  <si>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</si>
  <si>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</si>
  <si>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</si>
  <si>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</si>
  <si>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</si>
  <si>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</si>
  <si>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</si>
  <si>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</si>
  <si>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</si>
  <si>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</si>
  <si>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</si>
  <si>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</si>
  <si>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</si>
  <si>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</si>
  <si>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</si>
  <si>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</si>
  <si>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</si>
  <si>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</si>
  <si>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</si>
  <si>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</si>
  <si>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</si>
  <si>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</si>
  <si>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</si>
  <si>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</si>
  <si>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</si>
  <si>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</si>
  <si>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</si>
  <si>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</si>
  <si>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</si>
  <si>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</si>
  <si>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</si>
  <si>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</si>
  <si>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</si>
  <si>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</si>
  <si>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</si>
  <si>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</si>
  <si>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</si>
  <si>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</si>
  <si>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</si>
  <si>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</si>
  <si>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</si>
  <si>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</si>
  <si>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</si>
  <si>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</si>
  <si>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</si>
  <si>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</si>
  <si>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</si>
  <si>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</si>
  <si>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</si>
  <si>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</si>
  <si>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</si>
  <si>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</si>
  <si>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</si>
  <si>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</si>
  <si>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</si>
  <si>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</si>
  <si>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</si>
  <si>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</si>
  <si>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</si>
  <si>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</si>
  <si>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</si>
  <si>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</si>
  <si>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</si>
  <si>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</si>
  <si>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</si>
  <si>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</si>
  <si>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</si>
  <si>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</si>
  <si>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</si>
  <si>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</si>
  <si>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</si>
  <si>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</si>
  <si>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</si>
  <si>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</si>
  <si>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</si>
  <si>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</si>
  <si>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</si>
  <si>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</si>
  <si>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</si>
  <si>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</si>
  <si>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</si>
  <si>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</si>
  <si>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</si>
  <si>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</si>
  <si>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</si>
  <si>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</si>
  <si>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</si>
  <si>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</si>
  <si>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</si>
  <si>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</si>
  <si>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</si>
  <si>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</si>
  <si>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</si>
  <si>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</si>
  <si>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</si>
  <si>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</si>
  <si>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</si>
  <si>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</si>
  <si>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</si>
  <si>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</si>
  <si>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</si>
  <si>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</si>
  <si>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</si>
  <si>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</si>
  <si>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</si>
  <si>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</si>
  <si>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</si>
  <si>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</si>
  <si>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</si>
  <si>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</si>
  <si>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</si>
  <si>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</si>
  <si>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</si>
  <si>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</si>
  <si>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</si>
  <si>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</si>
  <si>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</si>
  <si>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</si>
  <si>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</si>
  <si>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</si>
  <si>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</si>
  <si>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</si>
  <si>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</si>
  <si>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</si>
  <si>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</si>
  <si>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</si>
  <si>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</si>
  <si>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</si>
  <si>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</si>
  <si>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</si>
  <si>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</si>
  <si>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</si>
  <si>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</si>
  <si>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</si>
  <si>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</si>
  <si>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</si>
  <si>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</si>
  <si>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</si>
  <si>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</si>
  <si>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</si>
  <si>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</si>
  <si>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</si>
  <si>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</si>
  <si>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</si>
  <si>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</si>
  <si>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</si>
  <si>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</si>
  <si>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</si>
  <si>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</si>
  <si>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</si>
  <si>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</si>
  <si>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</si>
  <si>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</si>
  <si>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</si>
  <si>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</si>
  <si>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</si>
  <si>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</si>
  <si>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</si>
  <si>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</si>
  <si>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</si>
  <si>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</si>
  <si>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</si>
  <si>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</si>
  <si>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</si>
  <si>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</si>
  <si>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</si>
  <si>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</si>
  <si>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</si>
  <si>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</si>
  <si>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</si>
  <si>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</si>
  <si>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</si>
  <si>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</si>
  <si>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</si>
  <si>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</si>
  <si>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</si>
  <si>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</si>
  <si>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</si>
  <si>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</si>
  <si>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</si>
  <si>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</si>
  <si>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</si>
  <si>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</si>
  <si>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</si>
  <si>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</si>
  <si>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</si>
  <si>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</si>
  <si>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</si>
  <si>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</si>
  <si>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</si>
  <si>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</si>
  <si>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</si>
  <si>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</si>
  <si>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</si>
  <si>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</si>
  <si>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</si>
  <si>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</si>
  <si>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</si>
  <si>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</si>
  <si>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</si>
  <si>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</si>
  <si>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</si>
  <si>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</si>
  <si>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</si>
  <si>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</si>
  <si>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</si>
  <si>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</si>
  <si>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</si>
  <si>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</si>
  <si>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</si>
  <si>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</si>
  <si>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</si>
  <si>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</si>
  <si>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</si>
  <si>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</si>
  <si>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</si>
  <si>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</si>
  <si>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</si>
  <si>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</si>
  <si>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</si>
  <si>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</si>
  <si>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</si>
  <si>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</si>
  <si>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</si>
  <si>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</si>
  <si>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</si>
  <si>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</si>
  <si>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</si>
  <si>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</si>
  <si>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</si>
  <si>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</si>
  <si>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</si>
  <si>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</si>
  <si>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</si>
  <si>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</si>
  <si>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</si>
  <si>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</si>
  <si>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</si>
  <si>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</si>
  <si>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</si>
  <si>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</si>
  <si>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</si>
  <si>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</si>
  <si>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</si>
  <si>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</si>
  <si>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</si>
  <si>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</si>
  <si>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</si>
  <si>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</si>
  <si>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</si>
  <si>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</si>
  <si>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</si>
  <si>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</si>
  <si>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</si>
  <si>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</si>
  <si>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</si>
  <si>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</si>
  <si>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</si>
  <si>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</si>
  <si>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</si>
  <si>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</si>
  <si>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</si>
  <si>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</si>
  <si>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</si>
  <si>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</si>
  <si>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</si>
  <si>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</si>
  <si>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</si>
  <si>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</si>
  <si>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</si>
  <si>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</si>
  <si>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</si>
  <si>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</si>
  <si>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</si>
  <si>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</si>
  <si>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</si>
  <si>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</si>
  <si>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</si>
  <si>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</si>
  <si>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</si>
  <si>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</si>
  <si>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</si>
  <si>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</si>
  <si>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</si>
  <si>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</si>
  <si>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</si>
  <si>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</si>
  <si>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</si>
  <si>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</si>
  <si>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</si>
  <si>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</si>
  <si>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</si>
  <si>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</si>
  <si>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</si>
  <si>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</si>
  <si>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</si>
  <si>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</si>
  <si>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</si>
  <si>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</si>
  <si>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</si>
  <si>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</si>
  <si>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</si>
  <si>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</si>
  <si>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</si>
  <si>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</si>
  <si>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</si>
  <si>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</si>
  <si>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</si>
  <si>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</si>
  <si>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</si>
  <si>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</si>
  <si>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</si>
  <si>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</si>
  <si>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</si>
  <si>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</si>
  <si>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</si>
  <si>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</si>
  <si>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</si>
  <si>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</si>
  <si>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</si>
  <si>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</si>
  <si>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</si>
  <si>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</si>
  <si>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</si>
  <si>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</si>
  <si>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</si>
  <si>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</si>
  <si>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</si>
  <si>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</si>
  <si>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</si>
  <si>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</si>
  <si>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</si>
  <si>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</si>
  <si>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</si>
  <si>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</si>
  <si>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</si>
  <si>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</si>
  <si>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</si>
  <si>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</si>
  <si>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</si>
  <si>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</si>
  <si>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</si>
  <si>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</si>
  <si>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</si>
  <si>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</si>
  <si>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</si>
  <si>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</si>
  <si>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</si>
  <si>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</si>
  <si>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</si>
  <si>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</si>
  <si>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</si>
  <si>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</si>
  <si>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</si>
  <si>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</si>
  <si>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</si>
  <si>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</si>
  <si>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</si>
  <si>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</si>
  <si>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</si>
  <si>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</si>
  <si>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</si>
  <si>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</si>
  <si>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</si>
  <si>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</si>
  <si>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</si>
  <si>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</si>
  <si>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</si>
  <si>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</si>
  <si>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</si>
  <si>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</si>
  <si>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</si>
  <si>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</si>
  <si>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</si>
  <si>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</si>
  <si>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</si>
  <si>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</si>
  <si>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</si>
  <si>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</si>
  <si>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</si>
  <si>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</si>
  <si>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</si>
  <si>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</si>
  <si>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</si>
  <si>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</si>
  <si>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</si>
  <si>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</si>
  <si>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</si>
  <si>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</si>
  <si>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</si>
  <si>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</si>
  <si>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</si>
  <si>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</si>
  <si>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</si>
  <si>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</si>
  <si>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</si>
  <si>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</si>
  <si>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</si>
  <si>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</si>
  <si>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</si>
  <si>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</si>
  <si>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</si>
  <si>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</si>
  <si>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</si>
  <si>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</si>
  <si>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</si>
  <si>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</si>
  <si>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</si>
  <si>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</si>
  <si>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</si>
  <si>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</si>
  <si>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</si>
  <si>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</si>
  <si>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</si>
  <si>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</si>
  <si>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</si>
  <si>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</si>
  <si>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</si>
  <si>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</si>
  <si>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</si>
  <si>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</si>
  <si>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</si>
  <si>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</si>
  <si>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</si>
  <si>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</si>
  <si>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</si>
  <si>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</si>
  <si>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</si>
  <si>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</si>
  <si>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</si>
  <si>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</si>
  <si>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</si>
  <si>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</si>
  <si>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</si>
  <si>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</si>
  <si>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</si>
  <si>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</si>
  <si>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</si>
  <si>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</si>
  <si>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</si>
  <si>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</si>
  <si>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</si>
  <si>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</si>
  <si>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</si>
  <si>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</si>
  <si>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</si>
  <si>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</si>
  <si>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</si>
  <si>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</si>
  <si>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</si>
  <si>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</si>
  <si>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</si>
  <si>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</si>
  <si>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</si>
  <si>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</si>
  <si>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</si>
  <si>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</si>
  <si>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</si>
  <si>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</si>
  <si>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</si>
  <si>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</si>
  <si>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</si>
  <si>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</si>
  <si>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</si>
  <si>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</si>
  <si>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</si>
  <si>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</si>
  <si>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</si>
  <si>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</si>
  <si>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</si>
  <si>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</si>
  <si>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</si>
  <si>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</si>
  <si>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</si>
  <si>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</si>
  <si>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</si>
  <si>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</si>
  <si>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</si>
  <si>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</si>
  <si>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</si>
  <si>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</si>
  <si>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</si>
  <si>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</si>
  <si>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</si>
  <si>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</si>
  <si>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</si>
  <si>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</si>
  <si>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</si>
  <si>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</si>
  <si>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</si>
  <si>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</si>
  <si>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</si>
  <si>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</si>
  <si>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</si>
  <si>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</si>
  <si>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</si>
  <si>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</si>
  <si>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</si>
  <si>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</si>
  <si>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</si>
  <si>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</si>
  <si>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</si>
  <si>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</si>
  <si>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</si>
  <si>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</si>
  <si>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</si>
  <si>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</si>
  <si>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</si>
  <si>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</si>
  <si>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</si>
  <si>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</si>
  <si>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</si>
  <si>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</si>
  <si>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</si>
  <si>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</si>
  <si>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</si>
  <si>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</si>
  <si>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</si>
  <si>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</si>
  <si>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</si>
  <si>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</si>
  <si>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</si>
  <si>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</si>
  <si>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</si>
  <si>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</si>
  <si>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</si>
  <si>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</si>
  <si>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</si>
  <si>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</si>
  <si>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</si>
  <si>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</si>
  <si>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</si>
  <si>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</si>
  <si>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</si>
  <si>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</si>
  <si>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</si>
  <si>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</si>
  <si>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</si>
  <si>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</si>
  <si>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</si>
  <si>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</si>
  <si>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</si>
  <si>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</si>
  <si>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</si>
  <si>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</si>
  <si>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</si>
  <si>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</si>
  <si>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</si>
  <si>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</si>
  <si>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</si>
  <si>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</si>
  <si>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</si>
  <si>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</si>
  <si>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</si>
  <si>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</si>
  <si>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</si>
  <si>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</si>
  <si>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</si>
  <si>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</si>
  <si>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</si>
  <si>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</si>
  <si>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</si>
  <si>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</si>
  <si>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</si>
  <si>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</si>
  <si>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</si>
  <si>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</si>
  <si>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</si>
  <si>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</si>
  <si>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</si>
  <si>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</si>
  <si>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</si>
  <si>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</si>
  <si>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</si>
  <si>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</si>
  <si>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</si>
  <si>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</si>
  <si>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</si>
  <si>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</si>
  <si>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</si>
  <si>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</si>
  <si>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</si>
  <si>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</si>
  <si>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</si>
  <si>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</si>
  <si>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</si>
  <si>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</si>
  <si>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</si>
  <si>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</si>
  <si>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</si>
  <si>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</si>
  <si>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</si>
  <si>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</si>
  <si>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</si>
  <si>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</si>
  <si>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</si>
  <si>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</si>
  <si>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</si>
  <si>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</si>
  <si>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</si>
  <si>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</si>
  <si>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</si>
  <si>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</si>
  <si>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</si>
  <si>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</si>
  <si>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</si>
  <si>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</si>
  <si>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</si>
  <si>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</si>
  <si>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</si>
  <si>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</si>
  <si>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</si>
  <si>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</si>
  <si>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</si>
  <si>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</si>
  <si>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</si>
  <si>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</si>
  <si>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</si>
  <si>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</si>
  <si>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</si>
  <si>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</si>
  <si>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</si>
  <si>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</si>
  <si>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</si>
  <si>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</si>
  <si>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</si>
  <si>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</si>
  <si>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</si>
  <si>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</si>
  <si>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</si>
  <si>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</si>
  <si>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</si>
  <si>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</si>
  <si>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</si>
  <si>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</si>
  <si>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</si>
  <si>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</si>
  <si>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</si>
  <si>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</si>
  <si>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</si>
  <si>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</si>
  <si>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</si>
  <si>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</si>
  <si>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</si>
  <si>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</si>
  <si>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</si>
  <si>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</si>
  <si>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</si>
  <si>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</si>
  <si>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</si>
  <si>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</si>
  <si>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</si>
  <si>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</si>
  <si>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</si>
  <si>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</si>
  <si>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</si>
  <si>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</si>
  <si>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</si>
  <si>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</si>
  <si>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</si>
  <si>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</si>
  <si>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</si>
  <si>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</si>
  <si>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</si>
  <si>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</si>
  <si>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</si>
  <si>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</si>
  <si>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</si>
  <si>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</si>
  <si>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</si>
  <si>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</si>
  <si>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</si>
  <si>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</si>
  <si>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</si>
  <si>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</si>
  <si>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</si>
  <si>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</si>
  <si>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</si>
  <si>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</si>
  <si>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</si>
  <si>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</si>
  <si>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</si>
  <si>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</si>
  <si>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</si>
  <si>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</si>
  <si>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</si>
  <si>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</si>
  <si>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</si>
  <si>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</si>
  <si>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</si>
  <si>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</si>
  <si>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</si>
  <si>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</si>
  <si>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</si>
  <si>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</si>
  <si>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</si>
  <si>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</si>
  <si>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</si>
  <si>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</si>
  <si>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</si>
  <si>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</si>
  <si>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</si>
  <si>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</si>
  <si>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</si>
  <si>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</si>
  <si>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</si>
  <si>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</si>
  <si>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</si>
  <si>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</si>
  <si>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</si>
  <si>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</si>
  <si>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</si>
  <si>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</si>
  <si>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</si>
  <si>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</si>
  <si>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</si>
  <si>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</si>
  <si>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</si>
  <si>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</si>
  <si>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</si>
  <si>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</si>
  <si>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</si>
  <si>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</si>
  <si>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</si>
  <si>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</si>
  <si>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</si>
  <si>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</si>
  <si>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</si>
  <si>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</si>
  <si>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</si>
  <si>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</si>
  <si>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</si>
  <si>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</si>
  <si>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</si>
  <si>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</si>
  <si>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</si>
  <si>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</si>
  <si>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</si>
  <si>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</si>
  <si>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</si>
  <si>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</si>
  <si>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</si>
  <si>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</si>
  <si>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</si>
  <si>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</si>
  <si>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</si>
  <si>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</si>
  <si>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</si>
  <si>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</si>
  <si>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</si>
  <si>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</si>
  <si>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</si>
  <si>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</si>
  <si>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</si>
  <si>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</si>
  <si>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</si>
  <si>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</si>
  <si>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</si>
  <si>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</si>
  <si>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</si>
  <si>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</si>
  <si>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</si>
  <si>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</si>
  <si>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</si>
  <si>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</si>
  <si>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</si>
  <si>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</si>
  <si>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</si>
  <si>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</si>
  <si>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</si>
  <si>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</si>
  <si>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</si>
  <si>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</si>
  <si>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</si>
  <si>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</si>
  <si>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</si>
  <si>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</si>
  <si>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</si>
  <si>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</si>
  <si>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</si>
  <si>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</si>
  <si>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</si>
  <si>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</si>
  <si>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</si>
  <si>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</si>
  <si>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</si>
  <si>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</si>
  <si>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</si>
  <si>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</si>
  <si>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</si>
  <si>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</si>
  <si>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</si>
  <si>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</si>
  <si>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</si>
  <si>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</si>
  <si>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</si>
  <si>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</si>
  <si>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</si>
  <si>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</si>
  <si>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</si>
  <si>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</si>
  <si>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</si>
  <si>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</si>
  <si>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</si>
  <si>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</si>
  <si>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</si>
  <si>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</si>
  <si>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</si>
  <si>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</si>
  <si>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</si>
  <si>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</si>
  <si>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</si>
  <si>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</si>
  <si>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</si>
  <si>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</si>
  <si>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</si>
  <si>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</si>
  <si>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</si>
  <si>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</si>
  <si>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</si>
  <si>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</si>
  <si>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</si>
  <si>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</si>
  <si>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</si>
  <si>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</si>
  <si>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</si>
  <si>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</si>
  <si>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</si>
  <si>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</si>
  <si>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</si>
  <si>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</si>
  <si>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</si>
  <si>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</si>
  <si>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</si>
  <si>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</si>
  <si>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</si>
  <si>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</si>
  <si>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</si>
  <si>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</si>
  <si>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</si>
  <si>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</si>
  <si>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</si>
  <si>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</si>
  <si>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</si>
  <si>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</si>
  <si>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</si>
  <si>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</si>
  <si>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</si>
  <si>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</si>
  <si>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</si>
  <si>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</si>
  <si>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</si>
  <si>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</si>
  <si>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</si>
  <si>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</si>
  <si>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</si>
  <si>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</si>
  <si>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</si>
  <si>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</si>
  <si>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</si>
  <si>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</si>
  <si>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</si>
  <si>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</si>
  <si>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</si>
  <si>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</si>
  <si>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</si>
  <si>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</si>
  <si>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</si>
  <si>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</si>
  <si>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</si>
  <si>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</si>
  <si>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</si>
  <si>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</si>
  <si>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</si>
  <si>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</si>
  <si>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</si>
  <si>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</si>
  <si>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</si>
  <si>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</si>
  <si>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</si>
  <si>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</si>
  <si>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</si>
  <si>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</si>
  <si>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</si>
  <si>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</si>
  <si>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</si>
  <si>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</si>
  <si>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</si>
  <si>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</si>
  <si>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</si>
  <si>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</si>
  <si>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</si>
  <si>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</si>
  <si>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</si>
  <si>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</si>
  <si>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</si>
  <si>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</si>
  <si>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</si>
  <si>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</si>
  <si>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</si>
  <si>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</si>
  <si>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</si>
  <si>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</si>
  <si>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</si>
  <si>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</si>
  <si>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</si>
  <si>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</si>
  <si>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</si>
  <si>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</si>
  <si>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</si>
  <si>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</si>
  <si>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</si>
  <si>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</si>
  <si>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</si>
  <si>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</si>
  <si>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</si>
  <si>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</si>
  <si>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</si>
  <si>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</si>
  <si>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</si>
  <si>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</si>
  <si>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</si>
  <si>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</si>
  <si>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</si>
  <si>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</si>
  <si>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</si>
  <si>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</si>
  <si>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</si>
  <si>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</si>
  <si>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</si>
  <si>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</si>
  <si>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</si>
  <si>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</si>
  <si>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</si>
  <si>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</si>
  <si>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</si>
  <si>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</si>
  <si>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</si>
  <si>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</si>
  <si>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</si>
  <si>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</si>
  <si>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</si>
  <si>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</si>
  <si>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</si>
  <si>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</si>
  <si>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</si>
  <si>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</si>
  <si>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</si>
  <si>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</si>
  <si>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</si>
  <si>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</si>
  <si>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</si>
  <si>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</si>
  <si>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</si>
  <si>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</si>
  <si>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</si>
  <si>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</si>
  <si>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</si>
  <si>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</si>
  <si>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</si>
  <si>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</si>
  <si>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</si>
  <si>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</si>
  <si>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</si>
  <si>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</si>
  <si>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</si>
  <si>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</si>
  <si>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</si>
  <si>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</si>
  <si>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</si>
  <si>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</si>
  <si>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</si>
  <si>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</si>
  <si>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</si>
  <si>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</si>
  <si>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</si>
  <si>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</si>
  <si>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</si>
  <si>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</si>
  <si>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</si>
  <si>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</si>
  <si>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</si>
  <si>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</si>
  <si>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</si>
  <si>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</si>
  <si>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</si>
  <si>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</si>
  <si>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</si>
  <si>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</si>
  <si>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</si>
  <si>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</si>
  <si>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</si>
  <si>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</si>
  <si>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</si>
  <si>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</si>
  <si>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</si>
  <si>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</si>
  <si>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</si>
  <si>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</si>
  <si>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</si>
  <si>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</si>
  <si>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</si>
  <si>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</si>
  <si>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</si>
  <si>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</si>
  <si>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</si>
  <si>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</si>
  <si>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</si>
  <si>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</si>
  <si>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</si>
  <si>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</si>
  <si>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</si>
  <si>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</si>
  <si>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</si>
  <si>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</si>
  <si>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</si>
  <si>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</si>
  <si>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</si>
  <si>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</si>
  <si>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</si>
  <si>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</si>
  <si>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</si>
  <si>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</si>
  <si>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</si>
  <si>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</si>
  <si>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</si>
  <si>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</si>
  <si>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</si>
  <si>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</si>
  <si>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</si>
  <si>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</si>
  <si>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</si>
  <si>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</si>
  <si>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</si>
  <si>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</si>
  <si>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</si>
  <si>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</si>
  <si>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</si>
  <si>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</si>
  <si>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</si>
  <si>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</si>
  <si>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</si>
  <si>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</si>
  <si>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</si>
  <si>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</si>
  <si>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</si>
  <si>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</si>
  <si>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</si>
  <si>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</si>
  <si>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</si>
  <si>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</si>
  <si>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</si>
  <si>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</si>
  <si>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</si>
  <si>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</si>
  <si>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</si>
  <si>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</si>
  <si>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</si>
  <si>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</si>
  <si>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</si>
  <si>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</si>
  <si>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</si>
  <si>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</si>
  <si>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</si>
  <si>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</si>
  <si>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</si>
  <si>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</si>
  <si>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</si>
  <si>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</si>
  <si>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</si>
  <si>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</si>
  <si>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</si>
  <si>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</si>
  <si>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</si>
  <si>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</si>
  <si>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</si>
  <si>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</si>
  <si>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</si>
  <si>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</si>
  <si>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</si>
  <si>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</si>
  <si>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</si>
  <si>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</si>
  <si>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</si>
  <si>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</si>
  <si>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</si>
  <si>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</si>
  <si>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</si>
  <si>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</si>
  <si>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</si>
  <si>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</si>
  <si>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</si>
  <si>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</si>
  <si>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</si>
  <si>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</si>
  <si>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</si>
  <si>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</si>
  <si>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</si>
  <si>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</si>
  <si>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</si>
  <si>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</si>
  <si>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</si>
  <si>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</si>
  <si>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</si>
  <si>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</si>
  <si>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</si>
  <si>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</si>
  <si>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</si>
  <si>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</si>
  <si>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</si>
  <si>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</si>
  <si>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</si>
  <si>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</si>
  <si>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</si>
  <si>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</si>
  <si>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</si>
  <si>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</si>
  <si>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</si>
  <si>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</si>
  <si>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</si>
  <si>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</si>
  <si>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</si>
  <si>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</si>
  <si>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</si>
  <si>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</si>
  <si>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</si>
  <si>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</si>
  <si>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</si>
  <si>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</si>
  <si>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</si>
  <si>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</si>
  <si>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</si>
  <si>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</si>
  <si>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</si>
  <si>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</si>
  <si>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</si>
  <si>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</si>
  <si>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</si>
  <si>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</si>
  <si>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</si>
  <si>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</si>
  <si>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</si>
  <si>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</si>
  <si>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</si>
  <si>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</si>
  <si>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</si>
  <si>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</si>
  <si>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</si>
  <si>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</si>
  <si>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</si>
  <si>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</si>
  <si>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</si>
  <si>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</si>
  <si>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</si>
  <si>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</si>
  <si>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</si>
  <si>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</si>
  <si>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</si>
  <si>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</si>
  <si>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</si>
  <si>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</si>
  <si>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</si>
  <si>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</si>
  <si>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</si>
  <si>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</si>
  <si>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</si>
  <si>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</si>
  <si>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</si>
  <si>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</si>
  <si>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</si>
  <si>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</si>
  <si>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</si>
  <si>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</si>
  <si>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</si>
  <si>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</si>
  <si>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</si>
  <si>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</si>
  <si>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</si>
  <si>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</si>
  <si>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</si>
  <si>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</si>
  <si>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</si>
  <si>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</si>
  <si>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</si>
  <si>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</si>
  <si>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</si>
  <si>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</si>
  <si>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</si>
  <si>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</si>
  <si>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</si>
  <si>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</si>
  <si>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</si>
  <si>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</si>
  <si>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</si>
  <si>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</si>
  <si>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</si>
  <si>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</si>
  <si>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</si>
  <si>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</si>
  <si>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</si>
  <si>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</si>
  <si>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</si>
  <si>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</si>
  <si>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</si>
  <si>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</si>
  <si>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</si>
  <si>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</si>
  <si>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</si>
  <si>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</si>
  <si>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</si>
  <si>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</si>
  <si>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</si>
  <si>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</si>
  <si>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</si>
  <si>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</si>
  <si>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</si>
  <si>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</si>
  <si>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</si>
  <si>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</si>
  <si>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</si>
  <si>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</si>
  <si>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</si>
  <si>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</si>
  <si>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</si>
  <si>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</si>
  <si>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</si>
  <si>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</si>
  <si>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</si>
  <si>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</si>
  <si>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</si>
  <si>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</si>
  <si>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</si>
  <si>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</si>
  <si>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</si>
  <si>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</si>
  <si>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</si>
  <si>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</si>
  <si>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</si>
  <si>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</si>
  <si>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</si>
  <si>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</si>
  <si>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</si>
  <si>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</si>
  <si>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</si>
  <si>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</si>
  <si>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</si>
  <si>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</si>
  <si>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</si>
  <si>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</si>
  <si>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</si>
  <si>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</si>
  <si>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</si>
  <si>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</si>
  <si>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</si>
  <si>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</si>
  <si>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</si>
  <si>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</si>
  <si>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</si>
  <si>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</si>
  <si>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</si>
  <si>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</si>
  <si>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</si>
  <si>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</si>
  <si>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</si>
  <si>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</si>
  <si>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</si>
  <si>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</si>
  <si>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</si>
  <si>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</si>
  <si>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</si>
  <si>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</si>
  <si>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</si>
  <si>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</si>
  <si>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</si>
  <si>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</si>
  <si>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</si>
  <si>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</si>
  <si>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</si>
  <si>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</si>
  <si>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</si>
  <si>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</si>
  <si>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</si>
  <si>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</si>
  <si>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</si>
  <si>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</si>
  <si>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</si>
  <si>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</si>
  <si>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</si>
  <si>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</si>
  <si>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</si>
  <si>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</si>
  <si>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</si>
  <si>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</si>
  <si>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</si>
  <si>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</si>
  <si>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</si>
  <si>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</si>
  <si>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</si>
  <si>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</si>
  <si>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</si>
  <si>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</si>
  <si>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</si>
  <si>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</si>
  <si>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</si>
  <si>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</si>
  <si>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</si>
  <si>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</si>
  <si>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</si>
  <si>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</si>
  <si>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</si>
  <si>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</si>
  <si>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</si>
  <si>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</si>
  <si>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</si>
  <si>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</si>
  <si>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</si>
  <si>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</si>
  <si>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</si>
  <si>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</si>
  <si>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</si>
  <si>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</si>
  <si>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</si>
  <si>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</si>
  <si>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</si>
  <si>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</si>
  <si>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</si>
  <si>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</si>
  <si>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</si>
  <si>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</si>
  <si>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</si>
  <si>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</si>
  <si>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</si>
  <si>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</si>
  <si>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</si>
  <si>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</si>
  <si>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</si>
  <si>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</si>
  <si>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</si>
  <si>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</si>
  <si>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</si>
  <si>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</si>
  <si>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</si>
  <si>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</si>
  <si>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</si>
  <si>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</si>
  <si>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</si>
  <si>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</si>
  <si>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</si>
  <si>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</si>
  <si>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</si>
  <si>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</si>
  <si>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</si>
  <si>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</si>
  <si>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</si>
  <si>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</si>
  <si>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</si>
  <si>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</si>
  <si>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</si>
  <si>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</si>
  <si>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</si>
  <si>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</si>
  <si>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</si>
  <si>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</si>
  <si>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</si>
  <si>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</si>
  <si>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</si>
  <si>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</si>
  <si>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</si>
  <si>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</si>
  <si>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</si>
  <si>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</si>
  <si>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</si>
  <si>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</si>
  <si>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</si>
  <si>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</si>
  <si>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</si>
  <si>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</si>
  <si>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</si>
  <si>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</si>
  <si>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</si>
  <si>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</si>
  <si>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</si>
  <si>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</si>
  <si>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</si>
  <si>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</si>
  <si>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</si>
  <si>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</si>
  <si>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</si>
  <si>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</si>
  <si>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</si>
  <si>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</si>
  <si>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</si>
  <si>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</si>
  <si>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</si>
  <si>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</si>
  <si>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</si>
  <si>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</si>
  <si>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</si>
  <si>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</si>
  <si>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</si>
  <si>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</si>
  <si>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</si>
  <si>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</si>
  <si>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</si>
  <si>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</si>
  <si>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</si>
  <si>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</si>
  <si>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</si>
  <si>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</si>
  <si>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</si>
  <si>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</si>
  <si>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</si>
  <si>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</si>
  <si>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</si>
  <si>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</si>
  <si>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</si>
  <si>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</si>
  <si>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</si>
  <si>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</si>
  <si>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</si>
  <si>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</si>
  <si>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</si>
  <si>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</si>
  <si>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</si>
  <si>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</si>
  <si>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</si>
  <si>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</si>
  <si>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</si>
  <si>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</si>
  <si>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</si>
  <si>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</si>
  <si>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</si>
  <si>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</si>
  <si>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</si>
  <si>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</si>
  <si>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</si>
  <si>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</si>
  <si>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</si>
  <si>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</si>
  <si>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</si>
  <si>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</si>
  <si>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</si>
  <si>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</si>
  <si>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</si>
  <si>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</si>
  <si>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</si>
  <si>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</si>
  <si>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</si>
  <si>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</si>
  <si>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</si>
  <si>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</si>
  <si>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</si>
  <si>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</si>
  <si>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</si>
  <si>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</si>
  <si>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</si>
  <si>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</si>
  <si>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</si>
  <si>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</si>
  <si>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</si>
  <si>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</si>
  <si>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</si>
  <si>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</si>
  <si>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</si>
  <si>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</si>
  <si>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</si>
  <si>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</si>
  <si>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</si>
  <si>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</si>
  <si>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</si>
  <si>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</si>
  <si>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</si>
  <si>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</si>
  <si>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</si>
  <si>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</si>
  <si>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</si>
  <si>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</si>
  <si>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</si>
  <si>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</si>
  <si>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</si>
  <si>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</si>
  <si>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</si>
  <si>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</si>
  <si>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</si>
  <si>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</si>
  <si>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</si>
  <si>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</si>
  <si>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</si>
  <si>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</si>
  <si>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</si>
  <si>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</si>
  <si>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</si>
  <si>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</si>
  <si>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</si>
  <si>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</si>
  <si>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</si>
  <si>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</si>
  <si>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</si>
  <si>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</si>
  <si>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</si>
  <si>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</si>
  <si>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</si>
  <si>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</si>
  <si>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</si>
  <si>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</si>
  <si>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</si>
  <si>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</si>
  <si>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</si>
  <si>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</si>
  <si>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</si>
  <si>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</si>
  <si>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</si>
  <si>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</si>
  <si>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</si>
  <si>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</si>
  <si>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</si>
  <si>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</si>
  <si>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</si>
  <si>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</si>
  <si>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</si>
  <si>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</si>
  <si>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</si>
  <si>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</si>
  <si>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</si>
  <si>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</si>
  <si>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</si>
  <si>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</si>
  <si>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</si>
  <si>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</si>
  <si>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</si>
  <si>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</si>
  <si>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</si>
  <si>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</si>
  <si>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</si>
  <si>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</si>
  <si>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</si>
  <si>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</si>
  <si>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</si>
  <si>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</si>
  <si>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</si>
  <si>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</si>
  <si>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</si>
  <si>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</si>
  <si>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</si>
  <si>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</si>
  <si>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</si>
  <si>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</si>
  <si>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</si>
  <si>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</si>
  <si>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</si>
  <si>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</si>
  <si>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</si>
  <si>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</si>
  <si>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</si>
  <si>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</si>
  <si>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</si>
  <si>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</si>
  <si>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</si>
  <si>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</si>
  <si>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</si>
  <si>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</si>
  <si>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</si>
  <si>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</si>
  <si>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</si>
  <si>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</si>
  <si>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</si>
  <si>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</si>
  <si>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</si>
  <si>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</si>
  <si>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</si>
  <si>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</si>
  <si>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</si>
  <si>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</si>
  <si>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</si>
  <si>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</si>
  <si>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</si>
  <si>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</si>
  <si>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</si>
  <si>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</si>
  <si>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</si>
  <si>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</si>
  <si>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</si>
  <si>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</si>
  <si>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</si>
  <si>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</si>
  <si>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</si>
  <si>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</si>
  <si>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</si>
  <si>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</si>
  <si>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</si>
  <si>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</si>
  <si>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</si>
  <si>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</si>
  <si>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</si>
  <si>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</si>
  <si>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</si>
  <si>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</si>
  <si>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</si>
  <si>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</si>
  <si>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</si>
  <si>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</si>
  <si>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</si>
  <si>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</si>
  <si>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</si>
  <si>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</si>
  <si>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</si>
  <si>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</si>
  <si>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</si>
  <si>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</si>
  <si>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</si>
  <si>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</si>
  <si>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</si>
  <si>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</si>
  <si>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</si>
  <si>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</si>
  <si>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</si>
  <si>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</si>
  <si>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</si>
  <si>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</si>
  <si>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</si>
  <si>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</si>
  <si>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</si>
  <si>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</si>
  <si>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</si>
  <si>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</si>
  <si>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</si>
  <si>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</si>
  <si>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</si>
  <si>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</si>
  <si>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</si>
  <si>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</si>
  <si>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</si>
  <si>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</si>
  <si>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</si>
  <si>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</si>
  <si>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</si>
  <si>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</si>
  <si>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</si>
  <si>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</si>
  <si>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</si>
  <si>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</si>
  <si>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</si>
  <si>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</si>
  <si>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</si>
  <si>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</si>
  <si>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</si>
  <si>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</si>
  <si>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</si>
  <si>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</si>
  <si>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</si>
  <si>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</si>
  <si>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</si>
  <si>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</si>
  <si>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</si>
  <si>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</si>
  <si>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</si>
  <si>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</si>
  <si>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</si>
  <si>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</si>
  <si>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</si>
  <si>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</si>
  <si>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</si>
  <si>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</si>
  <si>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</si>
  <si>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</si>
  <si>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</si>
  <si>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</si>
  <si>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</si>
  <si>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</si>
  <si>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</si>
  <si>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</si>
  <si>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</si>
  <si>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</si>
  <si>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</si>
  <si>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</si>
  <si>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</si>
  <si>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</si>
  <si>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</si>
  <si>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</si>
  <si>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</si>
  <si>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</si>
  <si>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</si>
  <si>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</si>
  <si>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</si>
  <si>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</si>
  <si>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</si>
  <si>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</si>
  <si>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</si>
  <si>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</si>
  <si>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</si>
  <si>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</si>
  <si>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</si>
  <si>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</si>
  <si>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</si>
  <si>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</si>
  <si>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</si>
  <si>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</si>
  <si>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</si>
  <si>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</si>
  <si>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</si>
  <si>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</si>
  <si>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</si>
  <si>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</si>
  <si>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</si>
  <si>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</si>
  <si>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</si>
  <si>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</si>
  <si>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</si>
  <si>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</si>
  <si>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</si>
  <si>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</si>
  <si>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</si>
  <si>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</si>
  <si>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</si>
  <si>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</si>
  <si>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</si>
  <si>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</si>
  <si>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</si>
  <si>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</si>
  <si>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</si>
  <si>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</si>
  <si>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</si>
  <si>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</si>
  <si>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</si>
  <si>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</si>
  <si>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</si>
  <si>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</si>
  <si>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</si>
  <si>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</si>
  <si>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</si>
  <si>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</si>
  <si>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</si>
  <si>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</si>
  <si>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</si>
  <si>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</si>
  <si>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</si>
  <si>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</si>
  <si>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</si>
  <si>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</si>
  <si>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</si>
  <si>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</si>
  <si>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</si>
  <si>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</si>
  <si>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</si>
  <si>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</si>
  <si>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</si>
  <si>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</si>
  <si>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</si>
  <si>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</si>
  <si>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</si>
  <si>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</si>
  <si>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</si>
  <si>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</si>
  <si>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</si>
  <si>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</si>
  <si>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</si>
  <si>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</si>
  <si>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</si>
  <si>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</si>
  <si>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</si>
  <si>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</si>
  <si>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</si>
  <si>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</si>
  <si>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</si>
  <si>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</si>
  <si>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</si>
  <si>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</si>
  <si>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</si>
  <si>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</si>
  <si>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</si>
  <si>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</si>
  <si>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</si>
  <si>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</si>
  <si>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</si>
  <si>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</si>
  <si>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</si>
  <si>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</si>
  <si>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</si>
  <si>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</si>
  <si>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</si>
  <si>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</si>
  <si>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</si>
  <si>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</si>
  <si>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</si>
  <si>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</si>
  <si>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</si>
  <si>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</si>
  <si>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</si>
  <si>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</si>
  <si>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</si>
  <si>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</si>
  <si>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</si>
  <si>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</si>
  <si>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</si>
  <si>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</si>
  <si>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</si>
  <si>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</si>
  <si>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</si>
  <si>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</si>
  <si>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</si>
  <si>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</si>
  <si>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</si>
  <si>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</si>
  <si>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</si>
  <si>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</si>
  <si>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</si>
  <si>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</si>
  <si>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</si>
  <si>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</si>
  <si>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</si>
  <si>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</si>
  <si>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</si>
  <si>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</si>
  <si>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</si>
  <si>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</si>
  <si>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</si>
  <si>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</si>
  <si>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</si>
  <si>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</si>
  <si>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</si>
  <si>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</si>
  <si>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</si>
  <si>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</si>
  <si>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</si>
  <si>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</si>
  <si>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</si>
  <si>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</si>
  <si>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</si>
  <si>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</si>
  <si>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</si>
  <si>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</si>
  <si>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</si>
  <si>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</si>
  <si>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</si>
  <si>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</si>
  <si>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</si>
  <si>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</si>
  <si>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</si>
  <si>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</si>
  <si>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</si>
  <si>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</si>
  <si>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</si>
  <si>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</si>
  <si>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</si>
  <si>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</si>
  <si>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</si>
  <si>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</si>
  <si>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</si>
  <si>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</si>
  <si>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</si>
  <si>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</si>
  <si>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</si>
  <si>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</si>
  <si>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</si>
  <si>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</si>
  <si>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</si>
  <si>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</si>
  <si>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</si>
  <si>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</si>
  <si>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</si>
  <si>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</si>
  <si>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</si>
  <si>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</si>
  <si>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</si>
  <si>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</si>
  <si>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</si>
  <si>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</si>
  <si>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</si>
  <si>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</si>
  <si>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</si>
  <si>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</si>
  <si>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</si>
  <si>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</si>
  <si>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</si>
  <si>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</si>
  <si>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</si>
  <si>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</si>
  <si>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</si>
  <si>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</si>
  <si>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</si>
  <si>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</si>
  <si>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</si>
  <si>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</si>
  <si>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</si>
  <si>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</si>
  <si>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</si>
  <si>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</si>
  <si>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</si>
  <si>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</si>
  <si>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</si>
  <si>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</si>
  <si>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</si>
  <si>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</si>
  <si>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</si>
  <si>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</si>
  <si>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</si>
  <si>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</si>
  <si>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</si>
  <si>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</si>
  <si>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</si>
  <si>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</si>
  <si>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</si>
  <si>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</si>
  <si>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</si>
  <si>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</si>
  <si>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</si>
  <si>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</si>
  <si>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</si>
  <si>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</si>
  <si>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</si>
  <si>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</si>
  <si>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</si>
  <si>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</si>
  <si>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</si>
  <si>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</si>
  <si>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</si>
  <si>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</si>
  <si>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</si>
  <si>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</si>
  <si>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</si>
  <si>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</si>
  <si>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</si>
  <si>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</si>
  <si>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</si>
  <si>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</si>
  <si>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</si>
  <si>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</si>
  <si>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</si>
  <si>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</si>
  <si>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</si>
  <si>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</si>
  <si>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</si>
  <si>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</si>
  <si>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</si>
  <si>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</si>
  <si>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</si>
  <si>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</si>
  <si>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</si>
  <si>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</si>
  <si>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</si>
  <si>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</si>
  <si>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</si>
  <si>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</si>
  <si>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</si>
  <si>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</si>
  <si>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</si>
  <si>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</si>
  <si>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</si>
  <si>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</si>
  <si>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</si>
  <si>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</si>
  <si>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</si>
  <si>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</si>
  <si>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</si>
  <si>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</si>
  <si>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</si>
  <si>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</si>
  <si>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</si>
  <si>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</si>
  <si>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</si>
  <si>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</si>
  <si>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</si>
  <si>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</si>
  <si>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</si>
  <si>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</si>
  <si>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</si>
  <si>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</si>
  <si>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</si>
  <si>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</si>
  <si>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</si>
  <si>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</si>
  <si>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</si>
  <si>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</si>
  <si>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</si>
  <si>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</si>
  <si>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</si>
  <si>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</si>
  <si>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</si>
  <si>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</si>
  <si>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</si>
  <si>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</si>
  <si>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</si>
  <si>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</si>
  <si>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</si>
  <si>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</si>
  <si>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</si>
  <si>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</si>
  <si>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</si>
  <si>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</si>
  <si>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</si>
  <si>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</si>
  <si>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</si>
  <si>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</si>
  <si>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</si>
  <si>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</si>
  <si>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</si>
  <si>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</si>
  <si>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</si>
  <si>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</si>
  <si>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</si>
  <si>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</si>
  <si>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</si>
  <si>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</si>
  <si>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</si>
  <si>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</si>
  <si>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</si>
  <si>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</si>
  <si>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</si>
  <si>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</si>
  <si>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</si>
  <si>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</si>
  <si>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</si>
  <si>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</si>
  <si>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</si>
  <si>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</si>
  <si>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</si>
  <si>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</si>
  <si>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</si>
  <si>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</si>
  <si>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</si>
  <si>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</si>
  <si>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</si>
  <si>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</si>
  <si>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</si>
  <si>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</si>
  <si>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</si>
  <si>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</si>
  <si>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</si>
  <si>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</si>
  <si>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</si>
  <si>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</si>
  <si>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</si>
  <si>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</si>
  <si>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</si>
  <si>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</si>
  <si>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</si>
  <si>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</si>
  <si>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</si>
  <si>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</si>
  <si>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</si>
  <si>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</si>
  <si>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</si>
  <si>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</si>
  <si>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</si>
  <si>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</si>
  <si>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</si>
  <si>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</si>
  <si>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</si>
  <si>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</si>
  <si>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</si>
  <si>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</si>
  <si>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</si>
  <si>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</si>
  <si>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</si>
  <si>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</si>
  <si>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</si>
  <si>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</si>
  <si>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</si>
  <si>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</si>
  <si>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</si>
  <si>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</si>
  <si>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</si>
  <si>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</si>
  <si>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</si>
  <si>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</si>
  <si>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</si>
  <si>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</si>
  <si>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</si>
  <si>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</si>
  <si>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</si>
  <si>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</si>
  <si>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</si>
  <si>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</si>
  <si>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</si>
  <si>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</si>
  <si>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</si>
  <si>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</si>
  <si>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</si>
  <si>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</si>
  <si>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</si>
  <si>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</si>
  <si>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</si>
  <si>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</si>
  <si>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</si>
  <si>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</si>
  <si>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</si>
  <si>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</si>
  <si>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</si>
  <si>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</si>
  <si>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</si>
  <si>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</si>
  <si>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</si>
  <si>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</si>
  <si>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</si>
  <si>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</si>
  <si>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</si>
  <si>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</si>
  <si>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</si>
  <si>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</si>
  <si>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</si>
  <si>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</si>
  <si>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</si>
  <si>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</si>
  <si>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</si>
  <si>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</si>
  <si>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</si>
  <si>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</si>
  <si>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</si>
  <si>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</si>
  <si>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</si>
  <si>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</si>
  <si>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</si>
  <si>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</si>
  <si>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</si>
  <si>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</si>
  <si>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</si>
  <si>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</si>
  <si>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</si>
  <si>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</si>
  <si>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</si>
  <si>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</si>
  <si>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</si>
  <si>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</si>
  <si>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</si>
  <si>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</si>
  <si>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</si>
  <si>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</si>
  <si>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</si>
  <si>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</si>
  <si>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</si>
  <si>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</si>
  <si>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</si>
  <si>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</si>
  <si>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</si>
  <si>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</si>
  <si>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</si>
  <si>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</si>
  <si>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</si>
  <si>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</si>
  <si>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</si>
  <si>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</si>
  <si>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</si>
  <si>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</si>
  <si>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</si>
  <si>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</si>
  <si>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</si>
  <si>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</si>
  <si>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</si>
  <si>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</si>
  <si>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</si>
  <si>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</si>
  <si>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</si>
  <si>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</si>
  <si>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</si>
  <si>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</si>
  <si>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</si>
  <si>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</si>
  <si>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</si>
  <si>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</si>
  <si>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</si>
  <si>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</si>
  <si>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</si>
  <si>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</si>
  <si>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</si>
  <si>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</si>
  <si>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</si>
  <si>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</si>
  <si>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</si>
  <si>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</si>
  <si>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</si>
  <si>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</si>
  <si>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</si>
  <si>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</si>
  <si>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</si>
  <si>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</si>
  <si>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</si>
  <si>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</si>
  <si>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</si>
  <si>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</si>
  <si>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</si>
  <si>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</si>
  <si>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</si>
  <si>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</si>
  <si>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</si>
  <si>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</si>
  <si>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</si>
  <si>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</si>
  <si>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</si>
  <si>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</si>
  <si>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</si>
  <si>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</si>
  <si>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</si>
  <si>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</si>
  <si>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</si>
  <si>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</si>
  <si>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</si>
  <si>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</si>
  <si>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</si>
  <si>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</si>
  <si>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</si>
  <si>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</si>
  <si>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</si>
  <si>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</si>
  <si>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</si>
  <si>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</si>
  <si>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</si>
  <si>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</si>
  <si>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</si>
  <si>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</si>
  <si>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</si>
  <si>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</si>
  <si>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</si>
  <si>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</si>
  <si>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</si>
  <si>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</si>
  <si>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</si>
  <si>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</si>
  <si>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</si>
  <si>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</si>
  <si>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</si>
  <si>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</si>
  <si>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</si>
  <si>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</si>
  <si>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</si>
  <si>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</si>
  <si>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</si>
  <si>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</si>
  <si>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</si>
  <si>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</si>
  <si>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</si>
  <si>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</si>
  <si>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</si>
  <si>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</si>
  <si>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</si>
  <si>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</si>
  <si>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</si>
  <si>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</si>
  <si>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</si>
  <si>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</si>
  <si>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</si>
  <si>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</si>
  <si>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</si>
  <si>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</si>
  <si>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</si>
  <si>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</si>
  <si>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</si>
  <si>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</si>
  <si>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</si>
  <si>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</si>
  <si>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</si>
  <si>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</si>
  <si>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</si>
  <si>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</si>
  <si>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</si>
  <si>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</si>
  <si>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</si>
  <si>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</si>
  <si>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</si>
  <si>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</si>
  <si>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</si>
  <si>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</si>
  <si>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</si>
  <si>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</si>
  <si>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</si>
  <si>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</si>
  <si>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</si>
  <si>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</si>
  <si>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</si>
  <si>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</si>
  <si>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</si>
  <si>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</si>
  <si>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</si>
  <si>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</si>
  <si>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</si>
  <si>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</si>
  <si>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</si>
  <si>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</si>
  <si>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</si>
  <si>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</si>
  <si>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</si>
  <si>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</si>
  <si>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</si>
  <si>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</si>
  <si>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</si>
  <si>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</si>
  <si>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</si>
  <si>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</si>
  <si>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</si>
  <si>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</si>
  <si>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</si>
  <si>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</si>
  <si>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</si>
  <si>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</si>
  <si>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</si>
  <si>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</si>
  <si>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</si>
  <si>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</si>
  <si>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</si>
  <si>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</si>
  <si>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</si>
  <si>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</si>
  <si>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</si>
  <si>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</si>
  <si>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</si>
  <si>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</si>
  <si>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</si>
  <si>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</si>
  <si>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</si>
  <si>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</si>
  <si>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</si>
  <si>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</si>
  <si>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</si>
  <si>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</si>
  <si>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</si>
  <si>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</si>
  <si>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</si>
  <si>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</si>
  <si>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</si>
  <si>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</si>
  <si>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</si>
  <si>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</si>
  <si>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</si>
  <si>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</si>
  <si>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</si>
  <si>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</si>
  <si>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</si>
  <si>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</si>
  <si>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</si>
  <si>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</si>
  <si>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</si>
  <si>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</si>
  <si>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</si>
  <si>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</si>
  <si>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</si>
  <si>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</si>
  <si>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</si>
  <si>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</si>
  <si>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</si>
  <si>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</si>
  <si>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</si>
  <si>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</si>
  <si>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</si>
  <si>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</si>
  <si>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</si>
  <si>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</si>
  <si>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</si>
  <si>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</si>
  <si>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</si>
  <si>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</si>
  <si>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</si>
  <si>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</si>
  <si>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</si>
  <si>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</si>
  <si>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</si>
  <si>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</si>
  <si>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</si>
  <si>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</si>
  <si>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</si>
  <si>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</si>
  <si>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</si>
  <si>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</si>
  <si>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</si>
  <si>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</si>
  <si>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</si>
  <si>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</si>
  <si>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</si>
  <si>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</si>
  <si>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</si>
  <si>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</si>
  <si>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</si>
  <si>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</si>
  <si>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</si>
  <si>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</si>
  <si>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</si>
  <si>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</si>
  <si>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</si>
  <si>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</si>
  <si>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</si>
  <si>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</si>
  <si>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</si>
  <si>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</si>
  <si>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</si>
  <si>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</si>
  <si>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</si>
  <si>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</si>
  <si>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</si>
  <si>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</si>
  <si>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</si>
  <si>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</si>
  <si>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</si>
  <si>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</si>
  <si>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</si>
  <si>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</si>
  <si>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</si>
  <si>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</si>
  <si>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</si>
  <si>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</si>
  <si>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</si>
  <si>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</si>
  <si>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</si>
  <si>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</si>
  <si>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</si>
  <si>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</si>
  <si>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</si>
  <si>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</si>
  <si>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</si>
  <si>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</si>
  <si>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</si>
  <si>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</si>
  <si>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</si>
  <si>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</si>
  <si>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</si>
  <si>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</si>
  <si>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</si>
  <si>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</si>
  <si>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</si>
  <si>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</si>
  <si>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</si>
  <si>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</si>
  <si>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</si>
  <si>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</si>
  <si>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</si>
  <si>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</si>
  <si>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</si>
  <si>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</si>
  <si>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</si>
  <si>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</si>
  <si>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</si>
  <si>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</si>
  <si>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</si>
  <si>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</si>
  <si>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</si>
  <si>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</si>
  <si>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</si>
  <si>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</si>
  <si>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</si>
  <si>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</si>
  <si>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</si>
  <si>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</si>
  <si>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</si>
  <si>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</si>
  <si>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</si>
  <si>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</si>
  <si>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</si>
  <si>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</si>
  <si>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</si>
  <si>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</si>
  <si>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</si>
  <si>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</si>
  <si>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</si>
  <si>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</si>
  <si>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</si>
  <si>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</si>
  <si>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</si>
  <si>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</si>
  <si>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</si>
  <si>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</si>
  <si>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</si>
  <si>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</si>
  <si>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</si>
  <si>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</si>
  <si>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</si>
  <si>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</si>
  <si>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</si>
  <si>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</si>
  <si>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</si>
  <si>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</si>
  <si>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</si>
  <si>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</si>
  <si>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</si>
  <si>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</si>
  <si>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</si>
  <si>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</si>
  <si>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</si>
  <si>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</si>
  <si>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</si>
  <si>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</si>
  <si>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</si>
  <si>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</si>
  <si>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</si>
  <si>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</si>
  <si>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</si>
  <si>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</si>
  <si>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</si>
  <si>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</si>
  <si>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</si>
  <si>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</si>
  <si>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</si>
  <si>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</si>
  <si>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</si>
  <si>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</si>
  <si>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</si>
  <si>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</si>
  <si>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</si>
  <si>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</si>
  <si>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</si>
  <si>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</si>
  <si>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</si>
  <si>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</si>
  <si>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</si>
  <si>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</si>
  <si>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</si>
  <si>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</si>
  <si>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</si>
  <si>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</si>
  <si>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</si>
  <si>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</si>
  <si>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</si>
  <si>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</si>
  <si>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</si>
  <si>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</si>
  <si>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</si>
  <si>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</si>
  <si>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</si>
  <si>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</si>
  <si>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</si>
  <si>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</si>
  <si>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</si>
  <si>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</si>
  <si>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</si>
  <si>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</si>
  <si>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</si>
  <si>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</si>
  <si>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</si>
  <si>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</si>
  <si>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</si>
  <si>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</si>
  <si>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</si>
  <si>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</si>
  <si>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</si>
  <si>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</si>
  <si>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</si>
  <si>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</si>
  <si>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</si>
  <si>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</si>
  <si>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</si>
  <si>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</si>
  <si>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</si>
  <si>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</si>
  <si>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</si>
  <si>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</si>
  <si>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</si>
  <si>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</si>
  <si>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</si>
  <si>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</si>
  <si>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</si>
  <si>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</si>
  <si>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</si>
  <si>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</si>
  <si>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</si>
  <si>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</si>
  <si>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</si>
  <si>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</si>
  <si>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</si>
  <si>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</si>
  <si>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</si>
  <si>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</si>
  <si>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</si>
  <si>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</si>
  <si>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</si>
  <si>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</si>
  <si>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</si>
  <si>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</si>
  <si>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</si>
  <si>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</si>
  <si>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</si>
  <si>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</si>
  <si>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</si>
  <si>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</si>
  <si>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</si>
  <si>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</si>
  <si>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</si>
  <si>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</si>
  <si>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</si>
  <si>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</si>
  <si>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</si>
  <si>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</si>
  <si>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</si>
  <si>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</si>
  <si>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</si>
  <si>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</si>
  <si>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</si>
  <si>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</si>
  <si>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</si>
  <si>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</si>
  <si>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</si>
  <si>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</si>
  <si>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</si>
  <si>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</si>
  <si>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</si>
  <si>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</si>
  <si>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</si>
  <si>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</si>
  <si>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</si>
  <si>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</si>
  <si>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</si>
  <si>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</si>
  <si>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</si>
  <si>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</si>
  <si>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</si>
  <si>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</si>
  <si>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</si>
  <si>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</si>
  <si>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</si>
  <si>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</si>
  <si>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</si>
  <si>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</si>
  <si>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</si>
  <si>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</si>
  <si>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</si>
  <si>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</si>
  <si>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</si>
  <si>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</si>
  <si>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</si>
  <si>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</si>
  <si>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</si>
  <si>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</si>
  <si>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</si>
  <si>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</si>
  <si>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</si>
  <si>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</si>
  <si>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</si>
  <si>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</si>
  <si>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</si>
  <si>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</si>
  <si>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</si>
  <si>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</si>
  <si>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</si>
  <si>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</si>
  <si>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</si>
  <si>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</si>
  <si>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</si>
  <si>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</si>
  <si>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</si>
  <si>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</si>
  <si>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</si>
  <si>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</si>
  <si>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</si>
  <si>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</si>
  <si>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</si>
  <si>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</si>
  <si>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</si>
  <si>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</si>
  <si>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</si>
  <si>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</si>
  <si>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</si>
  <si>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</si>
  <si>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</si>
  <si>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</si>
  <si>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</si>
  <si>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</si>
  <si>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</si>
  <si>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</si>
  <si>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</si>
  <si>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</si>
  <si>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</si>
  <si>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</si>
  <si>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</si>
  <si>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</si>
  <si>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</si>
  <si>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</si>
  <si>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</si>
  <si>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</si>
  <si>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</si>
  <si>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</si>
  <si>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</si>
  <si>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</si>
  <si>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</si>
  <si>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</si>
  <si>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</si>
  <si>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</si>
  <si>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</si>
  <si>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</si>
  <si>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</si>
  <si>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</si>
  <si>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</si>
  <si>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</si>
  <si>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</si>
  <si>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</si>
  <si>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</si>
  <si>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</si>
  <si>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</si>
  <si>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</si>
  <si>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</si>
  <si>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</si>
  <si>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</si>
  <si>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</si>
  <si>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</si>
  <si>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</si>
  <si>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</si>
  <si>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</si>
  <si>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</si>
  <si>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</si>
  <si>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</si>
  <si>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</si>
  <si>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</si>
  <si>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</si>
  <si>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</si>
  <si>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</si>
  <si>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</si>
  <si>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</si>
  <si>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</si>
  <si>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</si>
  <si>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</si>
  <si>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</si>
  <si>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</si>
  <si>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</si>
  <si>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</si>
  <si>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</si>
  <si>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</si>
  <si>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</si>
  <si>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</si>
  <si>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</si>
  <si>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</si>
  <si>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</si>
  <si>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</si>
  <si>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</si>
  <si>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</si>
  <si>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</si>
  <si>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</si>
  <si>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</si>
  <si>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</si>
  <si>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</si>
  <si>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</si>
  <si>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</si>
  <si>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</si>
  <si>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</si>
  <si>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</si>
  <si>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</si>
  <si>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</si>
  <si>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</si>
  <si>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</si>
  <si>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</si>
  <si>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</si>
  <si>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</si>
  <si>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</si>
  <si>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</si>
  <si>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</si>
  <si>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</si>
  <si>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</si>
  <si>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</si>
  <si>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</si>
  <si>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</si>
  <si>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</si>
  <si>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</si>
  <si>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</si>
  <si>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</si>
  <si>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</si>
  <si>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</si>
  <si>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</si>
  <si>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</si>
  <si>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</si>
  <si>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</si>
  <si>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</si>
  <si>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</si>
  <si>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</si>
  <si>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</si>
  <si>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</si>
  <si>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</si>
  <si>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</si>
  <si>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</si>
  <si>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</si>
  <si>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</si>
  <si>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</si>
  <si>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</si>
  <si>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</si>
  <si>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</si>
  <si>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</si>
  <si>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</si>
  <si>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</si>
  <si>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</si>
  <si>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</si>
  <si>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</si>
  <si>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</si>
  <si>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</si>
  <si>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</si>
  <si>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</si>
  <si>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</si>
  <si>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</si>
  <si>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</si>
  <si>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</si>
  <si>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</si>
  <si>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</si>
  <si>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</si>
  <si>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</si>
  <si>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</si>
  <si>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</si>
  <si>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</si>
  <si>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</si>
  <si>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</si>
  <si>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</si>
  <si>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</si>
  <si>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</si>
  <si>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</si>
  <si>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</si>
  <si>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</si>
  <si>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</si>
  <si>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</si>
  <si>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</si>
  <si>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</si>
  <si>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</si>
  <si>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</si>
  <si>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</si>
  <si>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</si>
  <si>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</si>
  <si>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</si>
  <si>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</si>
  <si>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</si>
  <si>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</si>
  <si>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</si>
  <si>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</si>
  <si>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</si>
  <si>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</si>
  <si>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</si>
  <si>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</si>
  <si>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</si>
  <si>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</si>
  <si>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</si>
  <si>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</si>
  <si>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</si>
  <si>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</si>
  <si>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</si>
  <si>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</si>
  <si>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</si>
  <si>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</si>
  <si>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</si>
  <si>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</si>
  <si>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</si>
  <si>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</si>
  <si>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</si>
  <si>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</si>
  <si>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</si>
  <si>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</si>
  <si>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</si>
  <si>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</si>
  <si>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</si>
  <si>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</si>
  <si>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</si>
  <si>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</si>
  <si>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</si>
  <si>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</si>
  <si>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</si>
  <si>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</si>
  <si>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</si>
  <si>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</si>
  <si>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</si>
  <si>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</si>
  <si>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</si>
  <si>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</si>
  <si>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</si>
  <si>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</si>
  <si>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</si>
  <si>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</si>
  <si>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</si>
  <si>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</si>
  <si>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</si>
  <si>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</si>
  <si>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</si>
  <si>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</si>
  <si>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</si>
  <si>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</si>
  <si>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</si>
  <si>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</si>
  <si>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</si>
  <si>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</si>
  <si>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</si>
  <si>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</si>
  <si>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</si>
  <si>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</si>
  <si>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</si>
  <si>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</si>
  <si>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</si>
  <si>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</si>
  <si>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</si>
  <si>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</si>
  <si>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</si>
  <si>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</si>
  <si>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</si>
  <si>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</si>
  <si>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</si>
  <si>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</si>
  <si>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</si>
  <si>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</si>
  <si>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</si>
  <si>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</si>
  <si>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</si>
  <si>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</si>
  <si>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</si>
  <si>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</si>
  <si>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</si>
  <si>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</si>
  <si>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</si>
  <si>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</si>
  <si>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</si>
  <si>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</si>
  <si>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</si>
  <si>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</si>
  <si>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</si>
  <si>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</si>
  <si>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</si>
  <si>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</si>
  <si>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</si>
  <si>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</si>
  <si>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</si>
  <si>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</si>
  <si>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</si>
  <si>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</si>
  <si>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</si>
  <si>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</si>
  <si>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</si>
  <si>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</si>
  <si>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</si>
  <si>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</si>
  <si>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</si>
  <si>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</si>
  <si>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</si>
  <si>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</si>
  <si>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</si>
  <si>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</si>
  <si>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</si>
  <si>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</si>
  <si>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</si>
  <si>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</si>
  <si>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</si>
  <si>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</si>
  <si>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</si>
  <si>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</si>
  <si>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</si>
  <si>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</si>
  <si>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</si>
  <si>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</si>
  <si>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</si>
  <si>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</si>
  <si>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</si>
  <si>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</si>
  <si>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</si>
  <si>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</si>
  <si>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</si>
  <si>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</si>
  <si>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</si>
  <si>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</si>
  <si>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</si>
  <si>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</si>
  <si>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</si>
  <si>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</si>
  <si>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</si>
  <si>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</si>
  <si>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</si>
  <si>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</si>
  <si>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</si>
  <si>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</si>
  <si>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</si>
  <si>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</si>
  <si>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</si>
  <si>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</si>
  <si>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</si>
  <si>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</si>
  <si>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</si>
  <si>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</si>
  <si>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</si>
  <si>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</si>
  <si>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</si>
  <si>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</si>
  <si>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</si>
  <si>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</si>
  <si>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</si>
  <si>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</si>
  <si>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</si>
  <si>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</si>
  <si>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</si>
  <si>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</si>
  <si>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</si>
  <si>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</si>
  <si>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</si>
  <si>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</si>
  <si>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</si>
  <si>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</si>
  <si>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</si>
  <si>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</si>
  <si>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</si>
  <si>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</si>
  <si>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</si>
  <si>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</si>
  <si>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</si>
  <si>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</si>
  <si>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</si>
  <si>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</si>
  <si>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</si>
  <si>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</si>
  <si>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</si>
  <si>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</si>
  <si>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</si>
  <si>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</si>
  <si>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</si>
  <si>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</si>
  <si>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</si>
  <si>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</si>
  <si>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</si>
  <si>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</si>
  <si>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</si>
  <si>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</si>
  <si>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</si>
  <si>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</si>
  <si>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</si>
  <si>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</si>
  <si>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</si>
  <si>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</si>
  <si>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</si>
  <si>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</si>
  <si>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</si>
  <si>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</si>
  <si>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</si>
  <si>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</si>
  <si>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</si>
  <si>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</si>
  <si>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</si>
  <si>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</si>
  <si>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</si>
  <si>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</si>
  <si>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</si>
  <si>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</si>
  <si>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</si>
  <si>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</si>
  <si>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</si>
  <si>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</si>
  <si>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</si>
  <si>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</si>
  <si>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</si>
  <si>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</si>
  <si>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</si>
  <si>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</si>
  <si>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</si>
  <si>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</si>
  <si>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</si>
  <si>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</si>
  <si>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</si>
  <si>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</si>
  <si>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</si>
  <si>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</si>
  <si>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</si>
  <si>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</si>
  <si>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</si>
  <si>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</si>
  <si>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</si>
  <si>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</si>
  <si>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</si>
  <si>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</si>
  <si>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</si>
  <si>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</si>
  <si>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</si>
  <si>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</si>
  <si>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</si>
  <si>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</si>
  <si>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</si>
  <si>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</si>
  <si>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</si>
  <si>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</si>
  <si>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</si>
  <si>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</si>
  <si>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</si>
  <si>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</si>
  <si>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</si>
  <si>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</si>
  <si>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</si>
  <si>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</si>
  <si>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</si>
  <si>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</si>
  <si>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</si>
  <si>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</si>
  <si>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</si>
  <si>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</si>
  <si>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</si>
  <si>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</si>
  <si>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</si>
  <si>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</si>
  <si>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</si>
  <si>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</si>
  <si>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</si>
  <si>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</si>
  <si>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</si>
  <si>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</si>
  <si>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</si>
  <si>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</si>
  <si>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</si>
  <si>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</si>
  <si>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</si>
  <si>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</si>
  <si>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</si>
  <si>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</si>
  <si>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</si>
  <si>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</si>
  <si>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</si>
  <si>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</si>
  <si>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</si>
  <si>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</si>
  <si>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</si>
  <si>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</si>
  <si>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</si>
  <si>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</si>
  <si>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</si>
  <si>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</si>
  <si>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</si>
  <si>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</si>
  <si>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</si>
  <si>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</si>
  <si>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</si>
  <si>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</si>
  <si>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</si>
  <si>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</si>
  <si>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</si>
  <si>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</si>
  <si>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</si>
  <si>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</si>
  <si>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</si>
  <si>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</si>
  <si>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</si>
  <si>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</si>
  <si>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</si>
  <si>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</si>
  <si>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</si>
  <si>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</si>
  <si>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</si>
  <si>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</si>
  <si>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</si>
  <si>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</si>
  <si>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</si>
  <si>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</si>
  <si>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</si>
  <si>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</si>
  <si>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</si>
  <si>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</si>
  <si>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</si>
  <si>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</si>
  <si>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</si>
  <si>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</si>
  <si>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</si>
  <si>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</si>
  <si>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</si>
  <si>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</si>
  <si>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</si>
  <si>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</si>
  <si>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</si>
  <si>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</si>
  <si>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</si>
  <si>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</si>
  <si>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</si>
  <si>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</si>
  <si>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</si>
  <si>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</si>
  <si>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</si>
  <si>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</si>
  <si>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</si>
  <si>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</si>
  <si>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</si>
  <si>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</si>
  <si>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</si>
  <si>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</si>
  <si>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</si>
  <si>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</si>
  <si>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</si>
  <si>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</si>
  <si>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</si>
  <si>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</si>
  <si>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</si>
  <si>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</si>
  <si>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</si>
  <si>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</si>
  <si>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</si>
  <si>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</si>
  <si>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</si>
  <si>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</si>
  <si>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</si>
  <si>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</si>
  <si>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</si>
  <si>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</si>
  <si>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</si>
  <si>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</si>
  <si>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</si>
  <si>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</si>
  <si>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</si>
  <si>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</si>
  <si>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</si>
  <si>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</si>
  <si>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</si>
  <si>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</si>
  <si>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</si>
  <si>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</si>
  <si>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</si>
  <si>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</si>
  <si>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</si>
  <si>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</si>
  <si>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</si>
  <si>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</si>
  <si>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</si>
  <si>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</si>
  <si>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</si>
  <si>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</si>
  <si>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</si>
  <si>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</si>
  <si>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</si>
  <si>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</si>
  <si>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</si>
  <si>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</si>
  <si>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</si>
  <si>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</si>
  <si>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</si>
  <si>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</si>
  <si>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</si>
  <si>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</si>
  <si>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</si>
  <si>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</si>
  <si>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</si>
  <si>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</si>
  <si>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</si>
  <si>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</si>
  <si>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</si>
  <si>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</si>
  <si>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</si>
  <si>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</si>
  <si>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</si>
  <si>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</si>
  <si>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</si>
  <si>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</si>
  <si>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</si>
  <si>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</si>
  <si>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</si>
  <si>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</si>
  <si>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</si>
  <si>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</si>
  <si>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</si>
  <si>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</si>
  <si>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</si>
  <si>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</si>
  <si>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</si>
  <si>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</si>
  <si>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</si>
  <si>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</si>
  <si>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</si>
  <si>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</si>
  <si>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</si>
  <si>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</si>
  <si>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</si>
  <si>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</si>
  <si>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</si>
  <si>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</si>
  <si>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</si>
  <si>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</si>
  <si>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</si>
  <si>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</si>
  <si>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</si>
  <si>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</si>
  <si>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</si>
  <si>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</si>
  <si>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</si>
  <si>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</si>
  <si>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</si>
  <si>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</si>
  <si>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</si>
  <si>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</si>
  <si>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</si>
  <si>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</si>
  <si>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</si>
  <si>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</si>
  <si>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</si>
  <si>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</si>
  <si>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</si>
  <si>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</si>
  <si>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</si>
  <si>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</si>
  <si>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</si>
  <si>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</si>
  <si>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</si>
  <si>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</si>
  <si>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</si>
  <si>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</si>
  <si>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</si>
  <si>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</si>
  <si>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</si>
  <si>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</si>
  <si>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</si>
  <si>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</si>
  <si>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</si>
  <si>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</si>
  <si>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</si>
  <si>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</si>
  <si>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</si>
  <si>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</si>
  <si>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</si>
  <si>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</si>
  <si>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</si>
  <si>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</si>
  <si>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</si>
  <si>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</si>
  <si>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</si>
  <si>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</si>
  <si>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</si>
  <si>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</si>
  <si>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</si>
  <si>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</si>
  <si>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</si>
  <si>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</si>
  <si>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</si>
  <si>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</si>
  <si>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</si>
  <si>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</si>
  <si>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</si>
  <si>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</si>
  <si>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</si>
  <si>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</si>
  <si>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</si>
  <si>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</si>
  <si>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</si>
  <si>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</si>
  <si>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</si>
  <si>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</si>
  <si>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</si>
  <si>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</si>
  <si>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</si>
  <si>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</si>
  <si>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</si>
  <si>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</si>
  <si>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</si>
  <si>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</si>
  <si>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</si>
  <si>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</si>
  <si>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</si>
  <si>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</si>
  <si>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</si>
  <si>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</si>
  <si>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</si>
  <si>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</si>
  <si>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</si>
  <si>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</si>
  <si>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</si>
  <si>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</si>
  <si>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</si>
  <si>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</si>
  <si>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</si>
  <si>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</si>
  <si>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</si>
  <si>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</si>
  <si>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</si>
  <si>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</si>
  <si>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</si>
  <si>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</si>
  <si>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</si>
  <si>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</si>
  <si>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</si>
  <si>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</si>
  <si>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</si>
  <si>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</si>
  <si>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</si>
  <si>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</si>
  <si>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</si>
  <si>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</si>
  <si>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</si>
  <si>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</si>
  <si>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</si>
  <si>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</si>
  <si>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</si>
  <si>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</si>
  <si>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</si>
  <si>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</si>
  <si>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</si>
  <si>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</si>
  <si>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</si>
  <si>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</si>
  <si>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</si>
  <si>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</si>
  <si>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</si>
  <si>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</si>
  <si>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</si>
  <si>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</si>
  <si>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</si>
  <si>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</si>
  <si>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</si>
  <si>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</si>
  <si>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</si>
  <si>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</si>
  <si>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</si>
  <si>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</si>
  <si>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</si>
  <si>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</si>
  <si>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</si>
  <si>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</si>
  <si>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</si>
  <si>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</si>
  <si>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</si>
  <si>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</si>
  <si>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</si>
  <si>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</si>
  <si>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</si>
  <si>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</si>
  <si>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</si>
  <si>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</si>
  <si>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</si>
  <si>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</si>
  <si>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</si>
  <si>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</si>
  <si>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</si>
  <si>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</si>
  <si>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</si>
  <si>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</si>
  <si>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</si>
  <si>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</si>
  <si>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</si>
  <si>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</si>
  <si>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</si>
  <si>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</si>
  <si>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</si>
  <si>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</si>
  <si>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</si>
  <si>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</si>
  <si>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</si>
  <si>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</si>
  <si>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</si>
  <si>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</si>
  <si>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</si>
  <si>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</si>
  <si>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</si>
  <si>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</si>
  <si>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</si>
  <si>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</si>
  <si>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</si>
  <si>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</si>
  <si>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</si>
  <si>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</si>
  <si>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</si>
  <si>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</si>
  <si>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</si>
  <si>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</si>
  <si>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</si>
  <si>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</si>
  <si>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</si>
  <si>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</si>
  <si>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</si>
  <si>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</si>
  <si>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</si>
  <si>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</si>
  <si>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</si>
  <si>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</si>
  <si>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</si>
  <si>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</si>
  <si>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</si>
  <si>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</si>
  <si>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</si>
  <si>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</si>
  <si>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</si>
  <si>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</si>
  <si>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</si>
  <si>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</si>
  <si>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</si>
  <si>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</si>
  <si>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</si>
  <si>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</si>
  <si>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</si>
  <si>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</si>
  <si>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</si>
  <si>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</si>
  <si>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</si>
  <si>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</si>
  <si>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</si>
  <si>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</si>
  <si>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</si>
  <si>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</si>
  <si>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</si>
  <si>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</si>
  <si>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</si>
  <si>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</si>
  <si>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</si>
  <si>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</si>
  <si>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</si>
  <si>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</si>
  <si>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</si>
  <si>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</si>
  <si>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</si>
  <si>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</si>
  <si>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</si>
  <si>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</si>
  <si>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</si>
  <si>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</si>
  <si>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</si>
  <si>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</si>
  <si>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</si>
  <si>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</si>
  <si>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</si>
  <si>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</si>
  <si>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</si>
  <si>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</si>
  <si>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</si>
  <si>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</si>
  <si>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</si>
  <si>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</si>
  <si>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</si>
  <si>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</si>
  <si>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</si>
  <si>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</si>
  <si>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</si>
  <si>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</si>
  <si>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</si>
  <si>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</si>
  <si>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</si>
  <si>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</si>
  <si>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</si>
  <si>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</si>
  <si>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</si>
  <si>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</si>
  <si>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</si>
  <si>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</si>
  <si>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</si>
  <si>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</si>
  <si>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</si>
  <si>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</si>
  <si>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</si>
  <si>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</si>
  <si>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</si>
  <si>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</si>
  <si>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</si>
  <si>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</si>
  <si>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</si>
  <si>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</si>
  <si>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</si>
  <si>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</si>
  <si>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</si>
  <si>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</si>
  <si>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</si>
  <si>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</si>
  <si>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</si>
  <si>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</si>
  <si>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</si>
  <si>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</si>
  <si>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</si>
  <si>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</si>
  <si>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</si>
  <si>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</si>
  <si>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</si>
  <si>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</si>
  <si>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</si>
  <si>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</si>
  <si>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</si>
  <si>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</si>
  <si>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</si>
  <si>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</si>
  <si>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</si>
  <si>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</si>
  <si>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</si>
  <si>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</si>
  <si>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</si>
  <si>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</si>
  <si>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</si>
  <si>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</si>
  <si>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</si>
  <si>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</si>
  <si>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</si>
  <si>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</si>
  <si>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</si>
  <si>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</si>
  <si>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</si>
  <si>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</si>
  <si>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</si>
  <si>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</si>
  <si>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</si>
  <si>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</si>
  <si>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</si>
  <si>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</si>
  <si>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</si>
  <si>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</si>
  <si>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</si>
  <si>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</si>
  <si>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</si>
  <si>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</si>
  <si>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</si>
  <si>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</si>
  <si>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</si>
  <si>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</si>
  <si>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</si>
  <si>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</si>
  <si>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</si>
  <si>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</si>
  <si>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</si>
  <si>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</si>
  <si>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</si>
  <si>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</si>
  <si>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</si>
  <si>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</si>
  <si>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</si>
  <si>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</si>
  <si>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</si>
  <si>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</si>
  <si>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</si>
  <si>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</si>
  <si>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</si>
  <si>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</si>
  <si>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</si>
  <si>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</si>
  <si>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</si>
  <si>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</si>
  <si>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</si>
  <si>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</si>
  <si>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</si>
  <si>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</si>
  <si>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</si>
  <si>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</si>
  <si>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</si>
  <si>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</si>
  <si>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</si>
  <si>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</si>
  <si>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</si>
  <si>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</si>
  <si>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</si>
  <si>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</si>
  <si>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</si>
  <si>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</si>
  <si>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</si>
  <si>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</si>
  <si>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</si>
  <si>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</si>
  <si>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</si>
  <si>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</si>
  <si>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</si>
  <si>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</si>
  <si>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</si>
  <si>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</si>
  <si>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</si>
  <si>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</si>
  <si>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</si>
  <si>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</si>
  <si>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</si>
  <si>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</si>
  <si>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</si>
  <si>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</si>
  <si>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</si>
  <si>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</si>
  <si>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</si>
  <si>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</si>
  <si>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</si>
  <si>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</si>
  <si>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</si>
  <si>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</si>
  <si>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</si>
  <si>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</si>
  <si>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</si>
  <si>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</si>
  <si>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</si>
  <si>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</si>
  <si>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</si>
  <si>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</si>
  <si>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</si>
  <si>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</si>
  <si>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</si>
  <si>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</si>
  <si>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</si>
  <si>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</si>
  <si>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</si>
  <si>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</si>
  <si>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</si>
  <si>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</si>
  <si>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</si>
  <si>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</si>
  <si>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</si>
  <si>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</si>
  <si>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</si>
  <si>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</si>
  <si>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</si>
  <si>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</si>
  <si>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</si>
  <si>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</si>
  <si>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</si>
  <si>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</si>
  <si>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</si>
  <si>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</si>
  <si>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</si>
  <si>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</si>
  <si>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</si>
  <si>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</si>
  <si>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</si>
  <si>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</si>
  <si>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</si>
  <si>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</si>
  <si>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</si>
  <si>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</si>
  <si>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</si>
  <si>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</si>
  <si>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</si>
  <si>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</si>
  <si>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</si>
  <si>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</si>
  <si>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</si>
  <si>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</si>
  <si>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</si>
  <si>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</si>
  <si>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</si>
  <si>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</si>
  <si>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</si>
  <si>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</si>
  <si>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</si>
  <si>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</si>
  <si>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</si>
  <si>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</si>
  <si>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</si>
  <si>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</si>
  <si>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</si>
  <si>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</si>
  <si>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</si>
  <si>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</si>
  <si>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</si>
  <si>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</si>
  <si>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</si>
  <si>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</si>
  <si>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</si>
  <si>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</si>
  <si>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</si>
  <si>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</si>
  <si>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</si>
  <si>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</si>
  <si>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</si>
  <si>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</si>
  <si>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</si>
  <si>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</si>
  <si>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</si>
  <si>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</si>
  <si>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</si>
  <si>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</si>
  <si>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</si>
  <si>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</si>
  <si>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</si>
  <si>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</si>
  <si>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</si>
  <si>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</si>
  <si>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</si>
  <si>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</si>
  <si>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</si>
  <si>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</si>
  <si>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</si>
  <si>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</si>
  <si>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</si>
  <si>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</si>
  <si>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</si>
  <si>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</si>
  <si>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</si>
  <si>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</si>
  <si>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</si>
  <si>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</si>
  <si>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</si>
  <si>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</si>
  <si>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</si>
  <si>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</si>
  <si>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</si>
  <si>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</si>
  <si>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</si>
  <si>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</si>
  <si>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</si>
  <si>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</si>
  <si>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</si>
  <si>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</si>
  <si>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</si>
  <si>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</si>
  <si>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</si>
  <si>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</si>
  <si>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</si>
  <si>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</si>
  <si>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</si>
  <si>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</si>
  <si>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</si>
  <si>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</si>
  <si>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</si>
  <si>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</si>
  <si>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</si>
  <si>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</si>
  <si>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</si>
  <si>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</si>
  <si>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</si>
  <si>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</si>
  <si>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</si>
  <si>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</si>
  <si>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</si>
  <si>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</si>
  <si>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</si>
  <si>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</si>
  <si>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</si>
  <si>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</si>
  <si>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</si>
  <si>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</si>
  <si>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</si>
  <si>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</si>
  <si>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</si>
  <si>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</si>
  <si>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</si>
  <si>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</si>
  <si>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</si>
  <si>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</si>
  <si>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</si>
  <si>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</si>
  <si>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</si>
  <si>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</si>
  <si>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</si>
  <si>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</si>
  <si>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</si>
  <si>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</si>
  <si>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</si>
  <si>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</si>
  <si>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</si>
  <si>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</si>
  <si>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</si>
  <si>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</si>
  <si>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</si>
  <si>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</si>
  <si>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</si>
  <si>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</si>
  <si>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</si>
  <si>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</si>
  <si>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</si>
  <si>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</si>
  <si>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</si>
  <si>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</si>
  <si>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</si>
  <si>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</si>
  <si>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</si>
  <si>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</si>
  <si>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</si>
  <si>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</si>
  <si>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</si>
  <si>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</si>
  <si>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</si>
  <si>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</si>
  <si>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</si>
  <si>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</si>
  <si>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</si>
  <si>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</si>
  <si>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</si>
  <si>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</si>
  <si>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</si>
  <si>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</si>
  <si>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</si>
  <si>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</si>
  <si>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</si>
  <si>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</si>
  <si>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</si>
  <si>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</si>
  <si>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</si>
  <si>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</si>
  <si>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</si>
  <si>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</si>
  <si>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</si>
  <si>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</si>
  <si>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</si>
  <si>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</si>
  <si>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</si>
  <si>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</si>
  <si>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</si>
  <si>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</si>
  <si>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</si>
  <si>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</si>
  <si>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</si>
  <si>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</si>
  <si>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</si>
  <si>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</si>
  <si>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</si>
  <si>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</si>
  <si>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</si>
  <si>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</si>
  <si>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</si>
  <si>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</si>
  <si>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</si>
  <si>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</si>
  <si>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</si>
  <si>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</si>
  <si>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</si>
  <si>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</si>
  <si>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</si>
  <si>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</si>
  <si>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</si>
  <si>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</si>
  <si>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</si>
  <si>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</si>
  <si>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</si>
  <si>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</si>
  <si>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</si>
  <si>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</si>
  <si>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</si>
  <si>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</si>
  <si>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</si>
  <si>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</si>
  <si>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</si>
  <si>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</si>
  <si>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</si>
  <si>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</si>
  <si>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</si>
  <si>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</si>
  <si>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</si>
  <si>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</si>
  <si>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</si>
  <si>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</si>
  <si>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</si>
  <si>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</si>
  <si>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</si>
  <si>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</si>
  <si>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</si>
  <si>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</si>
  <si>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</si>
  <si>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</si>
  <si>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</si>
  <si>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</si>
  <si>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</si>
  <si>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</si>
  <si>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</si>
  <si>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</si>
  <si>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</si>
  <si>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</si>
  <si>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</si>
  <si>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</si>
  <si>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</si>
  <si>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</si>
  <si>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</si>
  <si>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</si>
  <si>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</si>
  <si>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</si>
  <si>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</si>
  <si>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</si>
  <si>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</si>
  <si>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</si>
  <si>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</si>
  <si>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</si>
  <si>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</si>
  <si>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</si>
  <si>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</si>
  <si>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</si>
  <si>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</si>
  <si>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</si>
  <si>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</si>
  <si>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</si>
  <si>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</si>
  <si>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</si>
  <si>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</si>
  <si>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</si>
  <si>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</si>
  <si>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</si>
  <si>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</si>
  <si>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</si>
  <si>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</si>
  <si>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</si>
  <si>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</si>
  <si>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</si>
  <si>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</si>
  <si>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</si>
  <si>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</si>
  <si>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</si>
  <si>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</si>
  <si>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</si>
  <si>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</si>
  <si>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</si>
  <si>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</si>
  <si>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</si>
  <si>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</si>
  <si>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</si>
  <si>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</si>
  <si>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</si>
  <si>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</si>
  <si>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</si>
  <si>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</si>
  <si>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</si>
  <si>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</si>
  <si>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</si>
  <si>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</si>
  <si>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</si>
  <si>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</si>
  <si>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</si>
  <si>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</si>
  <si>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</si>
  <si>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</si>
  <si>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</si>
  <si>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</si>
  <si>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</si>
  <si>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</si>
  <si>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</si>
  <si>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</si>
  <si>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</si>
  <si>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</si>
  <si>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</si>
  <si>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</si>
  <si>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</si>
  <si>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</si>
  <si>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</si>
  <si>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</si>
  <si>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</si>
  <si>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</si>
  <si>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</si>
  <si>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</si>
  <si>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</si>
  <si>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</si>
  <si>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</si>
  <si>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</si>
  <si>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</si>
  <si>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</si>
  <si>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</si>
  <si>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</si>
  <si>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</si>
  <si>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</si>
  <si>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</si>
  <si>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</si>
  <si>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</si>
  <si>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</si>
  <si>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</si>
  <si>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</si>
  <si>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</si>
  <si>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</si>
  <si>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</si>
  <si>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</si>
  <si>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</si>
  <si>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</si>
  <si>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</si>
  <si>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</si>
  <si>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</si>
  <si>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</si>
  <si>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</si>
  <si>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</si>
  <si>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</si>
  <si>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</si>
  <si>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</si>
  <si>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</si>
  <si>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</si>
  <si>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</si>
  <si>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</si>
  <si>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</si>
  <si>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</si>
  <si>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</si>
  <si>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</si>
  <si>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</si>
  <si>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</si>
  <si>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</si>
  <si>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</si>
  <si>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</si>
  <si>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</si>
  <si>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</si>
  <si>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</si>
  <si>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</si>
  <si>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</si>
  <si>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</si>
  <si>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</si>
  <si>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</si>
  <si>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</si>
  <si>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</si>
  <si>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</si>
  <si>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</si>
  <si>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</si>
  <si>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</si>
  <si>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</si>
  <si>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</si>
  <si>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</si>
  <si>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</si>
  <si>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</si>
  <si>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</si>
  <si>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</si>
  <si>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</si>
  <si>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</si>
  <si>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</si>
  <si>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</si>
  <si>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</si>
  <si>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</si>
  <si>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</si>
  <si>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</si>
  <si>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</si>
  <si>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</si>
  <si>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</si>
  <si>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</si>
  <si>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</si>
  <si>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</si>
  <si>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</si>
  <si>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</si>
  <si>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</si>
  <si>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</si>
  <si>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</si>
  <si>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</si>
  <si>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</si>
  <si>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</si>
  <si>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</si>
  <si>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</si>
  <si>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</si>
  <si>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</si>
  <si>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</si>
  <si>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</si>
  <si>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</si>
  <si>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</si>
  <si>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</si>
  <si>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</si>
  <si>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</si>
  <si>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</si>
  <si>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</si>
  <si>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</si>
  <si>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</si>
  <si>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</si>
  <si>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</si>
  <si>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</si>
  <si>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</si>
  <si>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</si>
  <si>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</si>
  <si>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</si>
  <si>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</si>
  <si>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</si>
  <si>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</si>
  <si>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</si>
  <si>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</si>
  <si>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</si>
  <si>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</si>
  <si>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</si>
  <si>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</si>
  <si>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</si>
  <si>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</si>
  <si>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</si>
  <si>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</si>
  <si>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</si>
  <si>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</si>
  <si>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</si>
  <si>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</si>
  <si>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</si>
  <si>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</si>
  <si>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</si>
  <si>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</si>
  <si>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</si>
  <si>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</si>
  <si>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</si>
  <si>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</si>
  <si>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</si>
  <si>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</si>
  <si>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</si>
  <si>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</si>
  <si>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</si>
  <si>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</si>
  <si>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</si>
  <si>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</si>
  <si>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</si>
  <si>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</si>
  <si>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</si>
  <si>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</si>
  <si>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</si>
  <si>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</si>
  <si>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</si>
  <si>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</si>
  <si>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</si>
  <si>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</si>
  <si>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</si>
  <si>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</si>
  <si>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</si>
  <si>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</si>
  <si>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</si>
  <si>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</si>
  <si>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</si>
  <si>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</si>
  <si>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</si>
  <si>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</si>
  <si>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</si>
  <si>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</si>
  <si>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</si>
  <si>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</si>
  <si>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</si>
  <si>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</si>
  <si>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</si>
  <si>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</si>
  <si>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</si>
  <si>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</si>
  <si>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</si>
  <si>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</si>
  <si>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</si>
  <si>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</si>
  <si>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</si>
  <si>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</si>
  <si>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</si>
  <si>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</si>
  <si>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</si>
  <si>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</si>
  <si>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</si>
  <si>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</si>
  <si>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</si>
  <si>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</si>
  <si>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</si>
  <si>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</si>
  <si>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</si>
  <si>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</si>
  <si>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</si>
  <si>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</si>
  <si>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</si>
  <si>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</si>
  <si>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</si>
  <si>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</si>
  <si>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</si>
  <si>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</si>
  <si>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</si>
  <si>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</si>
  <si>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</si>
  <si>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</si>
  <si>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</si>
  <si>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</si>
  <si>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</si>
  <si>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</si>
  <si>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</si>
  <si>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</si>
  <si>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</si>
  <si>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</si>
  <si>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</si>
  <si>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</si>
  <si>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</si>
  <si>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</si>
  <si>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</si>
  <si>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</si>
  <si>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</si>
  <si>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</si>
  <si>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</si>
  <si>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</si>
  <si>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</si>
  <si>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</si>
  <si>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</si>
  <si>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</si>
  <si>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</si>
  <si>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</si>
  <si>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</si>
  <si>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</si>
  <si>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</si>
  <si>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</si>
  <si>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</si>
  <si>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</si>
  <si>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</si>
  <si>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</si>
  <si>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</si>
  <si>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</si>
  <si>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</si>
  <si>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</si>
  <si>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</si>
  <si>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</si>
  <si>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</si>
  <si>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</si>
  <si>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</si>
  <si>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</si>
  <si>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</si>
  <si>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</si>
  <si>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</si>
  <si>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</si>
  <si>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</si>
  <si>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</si>
  <si>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</si>
  <si>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</si>
  <si>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</si>
  <si>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</si>
  <si>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</si>
  <si>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</si>
  <si>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</si>
  <si>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</si>
  <si>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</si>
  <si>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</si>
  <si>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</si>
  <si>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</si>
  <si>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</si>
  <si>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</si>
  <si>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</si>
  <si>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</si>
  <si>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</si>
  <si>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</si>
  <si>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</si>
  <si>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</si>
  <si>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</si>
  <si>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</si>
  <si>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</si>
  <si>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</si>
  <si>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</si>
  <si>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</si>
  <si>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</si>
  <si>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</si>
  <si>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</si>
  <si>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</si>
  <si>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</si>
  <si>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</si>
  <si>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</si>
  <si>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</si>
  <si>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</si>
  <si>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</si>
  <si>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</si>
  <si>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</si>
  <si>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</si>
  <si>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</si>
  <si>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</si>
  <si>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</si>
  <si>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</si>
  <si>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</si>
  <si>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</si>
  <si>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</si>
  <si>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</si>
  <si>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</si>
  <si>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</si>
  <si>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</si>
  <si>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</si>
  <si>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</si>
  <si>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</si>
  <si>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</si>
  <si>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</si>
  <si>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</si>
  <si>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</si>
  <si>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</si>
  <si>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</si>
  <si>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</si>
  <si>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</si>
  <si>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</si>
  <si>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</si>
  <si>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</si>
  <si>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</si>
  <si>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</si>
  <si>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</si>
  <si>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</si>
  <si>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</si>
  <si>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</si>
  <si>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</si>
  <si>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</si>
  <si>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</si>
  <si>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</si>
  <si>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</si>
  <si>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</si>
  <si>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</si>
  <si>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</si>
  <si>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</si>
  <si>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</si>
  <si>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</si>
  <si>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</si>
  <si>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</si>
  <si>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</si>
  <si>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</si>
  <si>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</si>
  <si>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</si>
  <si>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</si>
  <si>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</si>
  <si>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</si>
  <si>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</si>
  <si>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</si>
  <si>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</si>
  <si>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</si>
  <si>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</si>
  <si>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</si>
  <si>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</si>
  <si>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</si>
  <si>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</si>
  <si>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</si>
  <si>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</si>
  <si>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</si>
  <si>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</si>
  <si>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</si>
  <si>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</si>
  <si>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</si>
  <si>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</si>
  <si>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</si>
  <si>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</si>
  <si>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</si>
  <si>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</si>
  <si>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</si>
  <si>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</si>
  <si>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</si>
  <si>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</si>
  <si>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</si>
  <si>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</si>
  <si>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</si>
  <si>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</si>
  <si>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</si>
  <si>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</si>
  <si>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</si>
  <si>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</si>
  <si>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</si>
  <si>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</si>
  <si>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</si>
  <si>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</si>
  <si>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</si>
  <si>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</si>
  <si>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</si>
  <si>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</si>
  <si>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</si>
  <si>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</si>
  <si>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</si>
  <si>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</si>
  <si>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</si>
  <si>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</si>
  <si>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</si>
  <si>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</si>
  <si>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</si>
  <si>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</si>
  <si>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</si>
  <si>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</si>
  <si>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</si>
  <si>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</si>
  <si>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</si>
  <si>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</si>
  <si>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</si>
  <si>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</si>
  <si>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</si>
  <si>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</si>
  <si>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</si>
  <si>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</si>
  <si>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</si>
  <si>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</si>
  <si>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</si>
  <si>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</si>
  <si>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</si>
  <si>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</si>
  <si>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</si>
  <si>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</si>
  <si>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</si>
  <si>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</si>
  <si>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</si>
  <si>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</si>
  <si>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</si>
  <si>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</si>
  <si>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</si>
  <si>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</si>
  <si>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</si>
  <si>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</si>
  <si>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</si>
  <si>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</si>
  <si>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</si>
  <si>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</si>
  <si>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</si>
  <si>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</si>
  <si>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</si>
  <si>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</si>
  <si>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</si>
  <si>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</si>
  <si>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</si>
  <si>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</si>
  <si>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</si>
  <si>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</si>
  <si>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</si>
  <si>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</si>
  <si>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</si>
  <si>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</si>
  <si>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</si>
  <si>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</si>
  <si>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</si>
  <si>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</si>
  <si>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</si>
  <si>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</si>
  <si>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</si>
  <si>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</si>
  <si>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</si>
  <si>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</si>
  <si>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</si>
  <si>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</si>
  <si>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</si>
  <si>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</si>
  <si>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</si>
  <si>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</si>
  <si>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</si>
  <si>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</si>
  <si>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</si>
  <si>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</si>
  <si>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</si>
  <si>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</si>
  <si>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</si>
  <si>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</si>
  <si>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</si>
  <si>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</si>
  <si>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</si>
  <si>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</si>
  <si>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</si>
  <si>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</si>
  <si>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</si>
  <si>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</si>
  <si>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</si>
  <si>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</si>
  <si>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</si>
  <si>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</si>
  <si>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</si>
  <si>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</si>
  <si>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</si>
  <si>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</si>
  <si>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</si>
  <si>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</si>
  <si>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</si>
  <si>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</si>
  <si>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</si>
  <si>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</si>
  <si>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</si>
  <si>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</si>
  <si>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</si>
  <si>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</si>
  <si>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</si>
  <si>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</si>
  <si>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</si>
  <si>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</si>
  <si>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</si>
  <si>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</si>
  <si>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</si>
  <si>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</si>
  <si>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</si>
  <si>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</si>
  <si>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</si>
  <si>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</si>
  <si>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</si>
  <si>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</si>
  <si>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</si>
  <si>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</si>
  <si>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</si>
  <si>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</si>
  <si>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</si>
  <si>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</si>
  <si>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</si>
  <si>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</si>
  <si>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</si>
  <si>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</si>
  <si>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</si>
  <si>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</si>
  <si>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</si>
  <si>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</si>
  <si>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</si>
  <si>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</si>
  <si>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</si>
  <si>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</si>
  <si>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</si>
  <si>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</si>
  <si>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</si>
  <si>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</si>
  <si>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</si>
  <si>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</si>
  <si>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</si>
  <si>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</si>
  <si>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</si>
  <si>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</si>
  <si>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</si>
  <si>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</si>
  <si>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</si>
  <si>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</si>
  <si>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</si>
  <si>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</si>
  <si>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</si>
  <si>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</si>
  <si>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</si>
  <si>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</si>
  <si>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</si>
  <si>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</si>
  <si>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</si>
  <si>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</si>
  <si>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</si>
  <si>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</si>
  <si>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</si>
  <si>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</si>
  <si>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</si>
  <si>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</si>
  <si>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</si>
  <si>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</si>
  <si>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</si>
  <si>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</si>
  <si>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</si>
  <si>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</si>
  <si>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</si>
  <si>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</si>
  <si>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</si>
  <si>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</si>
  <si>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</si>
  <si>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</si>
  <si>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</si>
  <si>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</si>
  <si>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</si>
  <si>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</si>
  <si>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</si>
  <si>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</si>
  <si>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</si>
  <si>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</si>
  <si>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</si>
  <si>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</si>
  <si>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</si>
  <si>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</si>
  <si>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</si>
  <si>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</si>
  <si>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</si>
  <si>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</si>
  <si>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</si>
  <si>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</si>
  <si>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</si>
  <si>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</si>
  <si>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</si>
  <si>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</si>
  <si>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</si>
  <si>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</si>
  <si>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</si>
  <si>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</si>
  <si>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</si>
  <si>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</si>
  <si>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</si>
  <si>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</si>
  <si>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</si>
  <si>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</si>
  <si>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</si>
  <si>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</si>
  <si>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</si>
  <si>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</si>
  <si>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</si>
  <si>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</si>
  <si>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</si>
  <si>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</si>
  <si>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</si>
  <si>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</si>
  <si>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</si>
  <si>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</si>
  <si>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</si>
  <si>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</si>
  <si>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</si>
  <si>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</si>
  <si>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</si>
  <si>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</si>
  <si>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</si>
  <si>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</si>
  <si>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</si>
  <si>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</si>
  <si>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</si>
  <si>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</si>
  <si>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</si>
  <si>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</si>
  <si>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</si>
  <si>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</si>
  <si>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</si>
  <si>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</si>
  <si>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</si>
  <si>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</si>
  <si>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</si>
  <si>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</si>
  <si>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</si>
  <si>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</si>
  <si>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</si>
  <si>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</si>
  <si>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</si>
  <si>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</si>
  <si>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</si>
  <si>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</si>
  <si>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</si>
  <si>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</si>
  <si>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</si>
  <si>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</si>
  <si>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</si>
  <si>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</si>
  <si>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</si>
  <si>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</si>
  <si>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</si>
  <si>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</si>
  <si>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</si>
  <si>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</si>
  <si>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</si>
  <si>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</si>
  <si>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</si>
  <si>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</si>
  <si>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</si>
  <si>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</si>
  <si>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</si>
  <si>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</si>
  <si>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</si>
  <si>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</si>
  <si>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</si>
  <si>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</si>
  <si>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</si>
  <si>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</si>
  <si>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</si>
  <si>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</si>
  <si>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</si>
  <si>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</si>
  <si>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</si>
  <si>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</si>
  <si>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</si>
  <si>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</si>
  <si>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</si>
  <si>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</si>
  <si>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</si>
  <si>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</si>
  <si>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</si>
  <si>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</si>
  <si>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</si>
  <si>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</si>
  <si>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</si>
  <si>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</si>
  <si>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</si>
  <si>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</si>
  <si>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</si>
  <si>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</si>
  <si>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</si>
  <si>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</si>
  <si>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</si>
  <si>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</si>
  <si>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</si>
  <si>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</si>
  <si>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</si>
  <si>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</si>
  <si>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</si>
  <si>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</si>
  <si>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</si>
  <si>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</si>
  <si>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</si>
  <si>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</si>
  <si>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</si>
  <si>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</si>
  <si>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</si>
  <si>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</si>
  <si>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</si>
  <si>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</si>
  <si>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</si>
  <si>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</si>
  <si>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</si>
  <si>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</si>
  <si>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</si>
  <si>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</si>
  <si>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</si>
  <si>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</si>
  <si>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</si>
  <si>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</si>
  <si>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</si>
  <si>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</si>
  <si>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</si>
  <si>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</si>
  <si>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</si>
  <si>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</si>
  <si>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</si>
  <si>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</si>
  <si>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</si>
  <si>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</si>
  <si>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</si>
  <si>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</si>
  <si>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</si>
  <si>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</si>
  <si>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</si>
  <si>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</si>
  <si>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</si>
  <si>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</si>
  <si>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</si>
  <si>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</si>
  <si>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</si>
  <si>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</si>
  <si>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</si>
  <si>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</si>
  <si>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</si>
  <si>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</si>
  <si>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</si>
  <si>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</si>
  <si>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</si>
  <si>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</si>
  <si>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</si>
  <si>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</si>
  <si>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</si>
  <si>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</si>
  <si>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</si>
  <si>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</si>
  <si>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</si>
  <si>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</si>
  <si>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</si>
  <si>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</si>
  <si>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</si>
  <si>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</si>
  <si>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</si>
  <si>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</si>
  <si>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</si>
  <si>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</si>
  <si>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</si>
  <si>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</si>
  <si>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</si>
  <si>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</si>
  <si>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</si>
  <si>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</si>
  <si>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</si>
  <si>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</si>
  <si>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</si>
  <si>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</si>
  <si>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</si>
  <si>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</si>
  <si>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</si>
  <si>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</si>
  <si>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</si>
  <si>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</si>
  <si>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</si>
  <si>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</si>
  <si>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</si>
  <si>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</si>
  <si>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</si>
  <si>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</si>
  <si>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</si>
  <si>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</si>
  <si>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</si>
  <si>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</si>
  <si>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</si>
  <si>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</si>
  <si>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</si>
  <si>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</si>
  <si>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</si>
  <si>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</si>
  <si>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</si>
  <si>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</si>
  <si>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</si>
  <si>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</si>
  <si>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</si>
  <si>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</si>
  <si>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</si>
  <si>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</si>
  <si>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</si>
  <si>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</si>
  <si>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</si>
  <si>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</si>
  <si>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</si>
  <si>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</si>
  <si>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</si>
  <si>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</si>
  <si>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</si>
  <si>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</si>
  <si>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</si>
  <si>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</si>
  <si>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</si>
  <si>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</si>
  <si>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</si>
  <si>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</si>
  <si>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</si>
  <si>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</si>
  <si>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</si>
  <si>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</si>
  <si>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</si>
  <si>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</si>
  <si>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</si>
  <si>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</si>
  <si>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</si>
  <si>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</si>
  <si>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</si>
  <si>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</si>
  <si>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</si>
  <si>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</si>
  <si>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</si>
  <si>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</si>
  <si>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</si>
  <si>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</si>
  <si>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</si>
  <si>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</si>
  <si>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</si>
  <si>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</si>
  <si>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</si>
  <si>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</si>
  <si>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</si>
  <si>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</si>
  <si>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</si>
  <si>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</si>
  <si>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</si>
  <si>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</si>
  <si>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</si>
  <si>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</si>
  <si>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</si>
  <si>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</si>
  <si>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</si>
  <si>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</si>
  <si>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</si>
  <si>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</si>
  <si>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</si>
  <si>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</si>
  <si>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</si>
  <si>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</si>
  <si>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</si>
  <si>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</si>
  <si>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</si>
  <si>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</si>
  <si>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</si>
  <si>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</si>
  <si>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</si>
  <si>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</si>
  <si>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</si>
  <si>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</si>
  <si>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</si>
  <si>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</si>
  <si>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</si>
  <si>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</si>
  <si>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</si>
  <si>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</si>
  <si>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</si>
  <si>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</si>
  <si>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</si>
  <si>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</si>
  <si>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</si>
  <si>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</si>
  <si>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</si>
  <si>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</si>
  <si>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</si>
  <si>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</si>
  <si>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</si>
  <si>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</si>
  <si>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</si>
  <si>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</si>
  <si>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</si>
  <si>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</si>
  <si>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</si>
  <si>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</si>
  <si>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</si>
  <si>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</si>
  <si>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</si>
  <si>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</si>
  <si>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</si>
  <si>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</si>
  <si>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</si>
  <si>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</si>
  <si>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</si>
  <si>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</si>
  <si>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</si>
  <si>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</si>
  <si>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</si>
  <si>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</si>
  <si>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</si>
  <si>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</si>
  <si>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</si>
  <si>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</si>
  <si>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</si>
  <si>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</si>
  <si>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</si>
  <si>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</si>
  <si>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</si>
  <si>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</si>
  <si>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</si>
  <si>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</si>
  <si>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</si>
  <si>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</si>
  <si>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</si>
  <si>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</si>
  <si>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</si>
  <si>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</si>
  <si>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</si>
  <si>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</si>
  <si>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</si>
  <si>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</si>
  <si>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</si>
  <si>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</si>
  <si>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</si>
  <si>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</si>
  <si>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</si>
  <si>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</si>
  <si>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</si>
  <si>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</si>
  <si>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</si>
  <si>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</si>
  <si>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</si>
  <si>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</si>
  <si>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</si>
  <si>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</si>
  <si>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</si>
  <si>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</si>
  <si>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</si>
  <si>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</si>
  <si>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</si>
  <si>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</si>
  <si>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</si>
  <si>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</si>
  <si>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</si>
  <si>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</si>
  <si>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</si>
  <si>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</si>
  <si>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</si>
  <si>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</si>
  <si>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</si>
  <si>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</si>
  <si>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</si>
  <si>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</si>
  <si>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</si>
  <si>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</si>
  <si>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</si>
  <si>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</si>
  <si>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</si>
  <si>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</si>
  <si>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</si>
  <si>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</si>
  <si>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</si>
  <si>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</si>
  <si>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</si>
  <si>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</si>
  <si>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</si>
  <si>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</si>
  <si>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</si>
  <si>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</si>
  <si>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</si>
  <si>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</si>
  <si>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</si>
  <si>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</si>
  <si>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</si>
  <si>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</si>
  <si>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</si>
  <si>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</si>
  <si>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</si>
  <si>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</si>
  <si>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</si>
  <si>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</si>
  <si>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</si>
  <si>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</si>
  <si>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</si>
  <si>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</si>
  <si>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</si>
  <si>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</si>
  <si>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</si>
  <si>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</si>
  <si>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</si>
  <si>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</si>
  <si>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</si>
  <si>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</si>
  <si>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</si>
  <si>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</si>
  <si>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</si>
  <si>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</si>
  <si>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</si>
  <si>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</si>
  <si>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</si>
  <si>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</si>
  <si>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</si>
  <si>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</si>
  <si>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</si>
  <si>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</si>
  <si>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</si>
  <si>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</si>
  <si>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</si>
  <si>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</si>
  <si>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</si>
  <si>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</si>
  <si>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</si>
  <si>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</si>
  <si>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</si>
  <si>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</si>
  <si>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</si>
  <si>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</si>
  <si>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</si>
  <si>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</si>
  <si>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</si>
  <si>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</si>
  <si>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</si>
  <si>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</si>
  <si>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</si>
  <si>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</si>
  <si>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</si>
  <si>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</si>
  <si>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</si>
  <si>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</si>
  <si>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</si>
  <si>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</si>
  <si>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</si>
  <si>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</si>
  <si>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</si>
  <si>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</si>
  <si>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</si>
  <si>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</si>
  <si>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</si>
  <si>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</si>
  <si>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</si>
  <si>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</si>
  <si>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</si>
  <si>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</si>
  <si>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</si>
  <si>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</si>
  <si>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</si>
  <si>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</si>
  <si>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</si>
  <si>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</si>
  <si>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</si>
  <si>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</si>
  <si>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</si>
  <si>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</si>
  <si>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</si>
  <si>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</si>
  <si>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</si>
  <si>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</si>
  <si>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</si>
  <si>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</si>
  <si>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</si>
  <si>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</si>
  <si>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</si>
  <si>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</si>
  <si>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</si>
  <si>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</si>
  <si>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</si>
  <si>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</si>
  <si>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</si>
  <si>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</si>
  <si>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</si>
  <si>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</si>
  <si>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</si>
  <si>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</si>
  <si>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</si>
  <si>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</si>
  <si>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</si>
  <si>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</si>
  <si>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</si>
  <si>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</si>
  <si>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</si>
  <si>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</si>
  <si>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</si>
  <si>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</si>
  <si>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</si>
  <si>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</si>
  <si>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</si>
  <si>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</si>
  <si>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</si>
  <si>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</si>
  <si>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</si>
  <si>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</si>
  <si>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</si>
  <si>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</si>
  <si>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</si>
  <si>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</si>
  <si>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</si>
  <si>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</si>
  <si>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</si>
  <si>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</si>
  <si>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</si>
  <si>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</si>
  <si>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</si>
  <si>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</si>
  <si>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</si>
  <si>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</si>
  <si>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</si>
  <si>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</si>
  <si>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</si>
  <si>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</si>
  <si>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</si>
  <si>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</si>
  <si>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</si>
  <si>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</si>
  <si>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</si>
  <si>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</si>
  <si>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</si>
  <si>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</si>
  <si>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</si>
  <si>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</si>
  <si>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</si>
  <si>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</si>
  <si>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</si>
  <si>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</si>
  <si>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</si>
  <si>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</si>
  <si>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</si>
  <si>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</si>
  <si>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</si>
  <si>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</si>
  <si>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</si>
  <si>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</si>
  <si>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</si>
  <si>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</si>
  <si>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</si>
  <si>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</si>
  <si>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</si>
  <si>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</si>
  <si>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</si>
  <si>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</si>
  <si>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</si>
  <si>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</si>
  <si>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</si>
  <si>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</si>
  <si>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</si>
  <si>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</si>
  <si>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</si>
  <si>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</si>
  <si>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</si>
  <si>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</si>
  <si>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</si>
  <si>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</si>
  <si>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</si>
  <si>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</si>
  <si>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</si>
  <si>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</si>
  <si>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</si>
  <si>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</si>
  <si>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</si>
  <si>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</si>
  <si>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</si>
  <si>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</si>
  <si>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</si>
  <si>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</si>
  <si>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</si>
  <si>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</si>
  <si>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</si>
  <si>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</si>
  <si>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</si>
  <si>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</si>
  <si>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</si>
  <si>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</si>
  <si>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</si>
  <si>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</si>
  <si>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</si>
  <si>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</si>
  <si>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</si>
  <si>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</si>
  <si>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</si>
  <si>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</si>
  <si>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</si>
  <si>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</si>
  <si>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</si>
  <si>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</si>
  <si>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</si>
  <si>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</si>
  <si>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</si>
  <si>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</si>
  <si>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</si>
  <si>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</si>
  <si>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</si>
  <si>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</si>
  <si>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</si>
  <si>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</si>
  <si>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</si>
  <si>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</si>
  <si>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</si>
  <si>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</si>
  <si>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</si>
  <si>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</si>
  <si>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</si>
  <si>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</si>
  <si>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</si>
  <si>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</si>
  <si>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</si>
  <si>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</si>
  <si>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</si>
  <si>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</si>
  <si>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</si>
  <si>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</si>
  <si>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</si>
  <si>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</si>
  <si>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</si>
  <si>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</si>
  <si>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</si>
  <si>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</si>
  <si>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</si>
  <si>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</si>
  <si>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</si>
  <si>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</si>
  <si>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</si>
  <si>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</si>
  <si>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</si>
  <si>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</si>
  <si>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</si>
  <si>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</si>
  <si>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</si>
  <si>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</si>
  <si>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</si>
  <si>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</si>
  <si>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</si>
  <si>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</si>
  <si>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</si>
  <si>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</si>
  <si>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</si>
  <si>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</si>
  <si>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</si>
  <si>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</si>
  <si>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</si>
  <si>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</si>
  <si>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</si>
  <si>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</si>
  <si>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</si>
  <si>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</si>
  <si>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</si>
  <si>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</si>
  <si>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</si>
  <si>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</si>
  <si>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</si>
  <si>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</si>
  <si>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</si>
  <si>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</si>
  <si>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</si>
  <si>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</si>
  <si>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</si>
  <si>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</si>
  <si>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</si>
  <si>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</si>
  <si>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</si>
  <si>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</si>
  <si>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</si>
  <si>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</si>
  <si>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</si>
  <si>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</si>
  <si>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</si>
  <si>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</si>
  <si>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</si>
  <si>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</si>
  <si>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</si>
  <si>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</si>
  <si>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</si>
  <si>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</si>
  <si>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</si>
  <si>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</si>
  <si>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</si>
  <si>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</si>
  <si>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</si>
  <si>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</si>
  <si>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</si>
  <si>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</si>
  <si>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</si>
  <si>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</si>
  <si>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</si>
  <si>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</si>
  <si>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</si>
  <si>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</si>
  <si>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</si>
  <si>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</si>
  <si>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</si>
  <si>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</si>
  <si>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</si>
  <si>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</si>
  <si>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</si>
  <si>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</si>
  <si>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</si>
  <si>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</si>
  <si>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</si>
  <si>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</si>
  <si>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</si>
  <si>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</si>
  <si>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</si>
  <si>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</si>
  <si>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</si>
  <si>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</si>
  <si>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</si>
  <si>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</si>
  <si>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</si>
  <si>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</si>
  <si>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</si>
  <si>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</si>
  <si>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</si>
  <si>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</si>
  <si>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</si>
  <si>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</si>
  <si>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</si>
  <si>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</si>
  <si>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</si>
  <si>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</si>
  <si>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</si>
  <si>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</si>
  <si>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</si>
  <si>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</si>
  <si>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</si>
  <si>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</si>
  <si>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</si>
  <si>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</si>
  <si>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</si>
  <si>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</si>
  <si>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</si>
  <si>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</si>
  <si>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</si>
  <si>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</si>
  <si>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</si>
  <si>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</si>
  <si>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</si>
  <si>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</si>
  <si>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</si>
  <si>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</si>
  <si>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</si>
  <si>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</si>
  <si>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</si>
  <si>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</si>
  <si>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</si>
  <si>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</si>
  <si>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</si>
  <si>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</si>
  <si>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</si>
  <si>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</si>
  <si>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</si>
  <si>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</si>
  <si>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</si>
  <si>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</si>
  <si>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</si>
  <si>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</si>
  <si>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</si>
  <si>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</si>
  <si>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</si>
  <si>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</si>
  <si>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</si>
  <si>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</si>
  <si>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</si>
  <si>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</si>
  <si>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</si>
  <si>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</si>
  <si>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</si>
  <si>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</si>
  <si>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</si>
  <si>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</si>
  <si>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</si>
  <si>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</si>
  <si>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</si>
  <si>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</si>
  <si>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</si>
  <si>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</si>
  <si>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</si>
  <si>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</si>
  <si>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</si>
  <si>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</si>
  <si>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</si>
  <si>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</si>
  <si>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</si>
  <si>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</si>
  <si>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</si>
  <si>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</si>
  <si>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</si>
  <si>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</si>
  <si>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</si>
  <si>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</si>
  <si>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</si>
  <si>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</si>
  <si>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</si>
  <si>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</si>
  <si>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</si>
  <si>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</si>
  <si>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</si>
  <si>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</si>
  <si>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</si>
  <si>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</si>
  <si>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</si>
  <si>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</si>
  <si>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</si>
  <si>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</si>
  <si>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</si>
  <si>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</si>
  <si>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</si>
  <si>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</si>
  <si>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</si>
  <si>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</si>
  <si>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</si>
  <si>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</si>
  <si>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</si>
  <si>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</si>
  <si>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</si>
  <si>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</si>
  <si>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</si>
  <si>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</si>
  <si>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</si>
  <si>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</si>
  <si>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</si>
  <si>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</si>
  <si>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</si>
  <si>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</si>
  <si>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</si>
  <si>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</si>
  <si>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</si>
  <si>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</si>
  <si>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</si>
  <si>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</si>
  <si>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</si>
  <si>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</si>
  <si>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</si>
  <si>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</si>
  <si>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</si>
  <si>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</si>
  <si>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</si>
  <si>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</si>
  <si>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</si>
  <si>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</si>
  <si>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</si>
  <si>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</si>
  <si>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</si>
  <si>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</si>
  <si>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</si>
  <si>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</si>
  <si>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</si>
  <si>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</si>
  <si>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</si>
  <si>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</si>
  <si>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</si>
  <si>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</si>
  <si>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</si>
  <si>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</si>
  <si>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</si>
  <si>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</si>
  <si>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</si>
  <si>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</si>
  <si>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</si>
  <si>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</si>
  <si>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</si>
  <si>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</si>
  <si>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</si>
  <si>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</si>
  <si>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</si>
  <si>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</si>
  <si>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</si>
  <si>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</si>
  <si>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</si>
  <si>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</si>
  <si>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</si>
  <si>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</si>
  <si>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</si>
  <si>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</si>
  <si>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</si>
  <si>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</si>
  <si>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</si>
  <si>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</si>
  <si>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</si>
  <si>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</si>
  <si>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</si>
  <si>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</si>
  <si>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</si>
  <si>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</si>
  <si>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</si>
  <si>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</si>
  <si>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</si>
  <si>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</si>
  <si>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</si>
  <si>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</si>
  <si>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</si>
  <si>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</si>
  <si>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</si>
  <si>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</si>
  <si>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</si>
  <si>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</si>
  <si>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</si>
  <si>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</si>
  <si>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</si>
  <si>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</si>
  <si>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</si>
  <si>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</si>
  <si>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</si>
  <si>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</si>
  <si>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</si>
  <si>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</si>
  <si>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</si>
  <si>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</si>
  <si>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</si>
  <si>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</si>
  <si>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</si>
  <si>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</si>
  <si>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</si>
  <si>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</si>
  <si>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</si>
  <si>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</si>
  <si>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</si>
  <si>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</si>
  <si>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</si>
  <si>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</si>
  <si>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</si>
  <si>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</si>
  <si>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</si>
  <si>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</si>
  <si>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</si>
  <si>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</si>
  <si>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</si>
  <si>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</si>
  <si>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</si>
  <si>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</si>
  <si>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</si>
  <si>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</si>
  <si>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</si>
  <si>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</si>
  <si>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</si>
  <si>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</si>
  <si>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</si>
  <si>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</si>
  <si>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</si>
  <si>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</si>
  <si>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</si>
  <si>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</si>
  <si>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</si>
  <si>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</si>
  <si>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</si>
  <si>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</si>
  <si>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</si>
  <si>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</si>
  <si>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</si>
  <si>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</si>
  <si>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</si>
  <si>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</si>
  <si>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</si>
  <si>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</si>
  <si>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</si>
  <si>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</si>
  <si>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</si>
  <si>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</si>
  <si>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</si>
  <si>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</si>
  <si>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</si>
  <si>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</si>
  <si>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</si>
  <si>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</si>
  <si>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</si>
  <si>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</si>
  <si>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</si>
  <si>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</si>
  <si>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</si>
  <si>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</si>
  <si>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</si>
  <si>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</si>
  <si>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</si>
  <si>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</si>
  <si>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</si>
  <si>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</si>
  <si>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</si>
  <si>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</si>
  <si>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</si>
  <si>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</si>
  <si>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</si>
  <si>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</si>
  <si>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</si>
  <si>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</si>
  <si>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</si>
  <si>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</si>
  <si>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</si>
  <si>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</si>
  <si>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</si>
  <si>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</si>
  <si>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</si>
  <si>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</si>
  <si>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</si>
  <si>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</si>
  <si>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</si>
  <si>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</si>
  <si>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</si>
  <si>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</si>
  <si>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</si>
  <si>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</si>
  <si>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</si>
  <si>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</si>
  <si>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</si>
  <si>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</si>
  <si>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</si>
  <si>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</si>
  <si>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</si>
  <si>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</si>
  <si>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</si>
  <si>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</si>
  <si>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</si>
  <si>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</si>
  <si>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</si>
  <si>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</si>
  <si>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</si>
  <si>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</si>
  <si>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</si>
  <si>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</si>
  <si>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</si>
  <si>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</si>
  <si>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</si>
  <si>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</si>
  <si>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</si>
  <si>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</si>
  <si>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</si>
  <si>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</si>
  <si>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</si>
  <si>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</si>
  <si>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</si>
  <si>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</si>
  <si>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</si>
  <si>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</si>
  <si>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</si>
  <si>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</si>
  <si>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</si>
  <si>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</si>
  <si>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</si>
  <si>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</si>
  <si>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</si>
  <si>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</si>
  <si>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</si>
  <si>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</si>
  <si>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</si>
  <si>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</si>
  <si>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</si>
  <si>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</si>
  <si>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</si>
  <si>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</si>
  <si>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</si>
  <si>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</si>
  <si>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</si>
  <si>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</si>
  <si>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</si>
  <si>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</si>
  <si>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</si>
  <si>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</si>
  <si>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</si>
  <si>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</si>
  <si>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</si>
  <si>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</si>
  <si>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</si>
  <si>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</si>
  <si>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</si>
  <si>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</si>
  <si>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</si>
  <si>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</si>
  <si>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</si>
  <si>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</si>
  <si>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</si>
  <si>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</si>
  <si>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</si>
  <si>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</si>
  <si>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</si>
  <si>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</si>
  <si>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</si>
  <si>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</si>
  <si>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</si>
  <si>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</si>
  <si>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</si>
  <si>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</si>
  <si>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</si>
  <si>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</si>
  <si>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</si>
  <si>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</si>
  <si>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</si>
  <si>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</si>
  <si>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</si>
  <si>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</si>
  <si>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</si>
  <si>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</si>
  <si>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</si>
  <si>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</si>
  <si>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</si>
  <si>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</si>
  <si>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</si>
  <si>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</si>
  <si>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</si>
  <si>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</si>
  <si>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</si>
  <si>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</si>
  <si>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</si>
  <si>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</si>
  <si>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</si>
  <si>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</si>
  <si>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</si>
  <si>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</si>
  <si>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</si>
  <si>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</si>
  <si>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</si>
  <si>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</si>
  <si>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</si>
  <si>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</si>
  <si>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</si>
  <si>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</si>
  <si>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</si>
  <si>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</si>
  <si>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</si>
  <si>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</si>
  <si>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</si>
  <si>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</si>
  <si>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</si>
  <si>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</si>
  <si>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</si>
  <si>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</si>
  <si>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</si>
  <si>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</si>
  <si>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</si>
  <si>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</si>
  <si>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</si>
  <si>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</si>
  <si>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</si>
  <si>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</si>
  <si>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</si>
  <si>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</si>
  <si>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</si>
  <si>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</si>
  <si>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</si>
  <si>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</si>
  <si>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</si>
  <si>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</si>
  <si>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</si>
  <si>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</si>
  <si>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</si>
  <si>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</si>
  <si>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</si>
  <si>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</si>
  <si>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</si>
  <si>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</si>
  <si>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</si>
  <si>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</si>
  <si>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</si>
  <si>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</si>
  <si>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</si>
  <si>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</si>
  <si>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</si>
  <si>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</si>
  <si>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</si>
  <si>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</si>
  <si>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</si>
  <si>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</si>
  <si>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</si>
  <si>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</si>
  <si>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</si>
  <si>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</si>
  <si>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</si>
  <si>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</si>
  <si>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</si>
  <si>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</si>
  <si>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</si>
  <si>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</si>
  <si>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</si>
  <si>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</si>
  <si>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</si>
  <si>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</si>
  <si>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</si>
  <si>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</si>
  <si>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</si>
  <si>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</si>
  <si>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</si>
  <si>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</si>
  <si>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</si>
  <si>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</si>
  <si>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</si>
  <si>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</si>
  <si>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</si>
  <si>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</si>
  <si>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</si>
  <si>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</si>
  <si>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</si>
  <si>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</si>
  <si>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</si>
  <si>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</si>
  <si>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</si>
  <si>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</si>
  <si>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</si>
  <si>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</si>
  <si>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</si>
  <si>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</si>
  <si>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</si>
  <si>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</si>
  <si>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</si>
  <si>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</si>
  <si>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</si>
  <si>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</si>
  <si>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</si>
  <si>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</si>
  <si>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</si>
  <si>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</si>
  <si>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</si>
  <si>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</si>
  <si>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</si>
  <si>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</si>
  <si>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</si>
  <si>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</si>
  <si>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</si>
  <si>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</si>
  <si>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</si>
  <si>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</si>
  <si>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</si>
  <si>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</si>
  <si>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</si>
  <si>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</si>
  <si>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</si>
  <si>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</si>
  <si>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</si>
  <si>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</si>
  <si>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</si>
  <si>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</si>
  <si>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</si>
  <si>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</si>
  <si>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</si>
  <si>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</si>
  <si>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</si>
  <si>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</si>
  <si>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</si>
  <si>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</si>
  <si>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</si>
  <si>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</si>
  <si>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</si>
  <si>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</si>
  <si>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</si>
  <si>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</si>
  <si>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</si>
  <si>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</si>
  <si>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</si>
  <si>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</si>
  <si>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</si>
  <si>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</si>
  <si>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</si>
  <si>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</si>
  <si>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</si>
  <si>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</si>
  <si>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</si>
  <si>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</si>
  <si>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</si>
  <si>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</si>
  <si>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</si>
  <si>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</si>
  <si>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</si>
  <si>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</si>
  <si>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</si>
  <si>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</si>
  <si>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</si>
  <si>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</si>
  <si>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</si>
  <si>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</si>
  <si>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</si>
  <si>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</si>
  <si>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</si>
  <si>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</si>
  <si>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</si>
  <si>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</si>
  <si>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</si>
  <si>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</si>
  <si>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</si>
  <si>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</si>
  <si>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</si>
  <si>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</si>
  <si>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</si>
  <si>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</si>
  <si>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</si>
  <si>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</si>
  <si>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</si>
  <si>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</si>
  <si>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</si>
  <si>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</si>
  <si>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</si>
  <si>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</si>
  <si>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</si>
  <si>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</si>
  <si>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</si>
  <si>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</si>
  <si>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</si>
  <si>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</si>
  <si>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</si>
  <si>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</si>
  <si>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</si>
  <si>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</si>
  <si>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</si>
  <si>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</si>
  <si>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</si>
  <si>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</si>
  <si>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</si>
  <si>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</si>
  <si>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</si>
  <si>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</si>
  <si>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</si>
  <si>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</si>
  <si>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</si>
  <si>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</si>
  <si>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</si>
  <si>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</si>
  <si>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</si>
  <si>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</si>
  <si>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</si>
  <si>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</si>
  <si>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</si>
  <si>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</si>
  <si>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</si>
  <si>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</si>
  <si>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</si>
  <si>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</si>
  <si>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</si>
  <si>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</si>
  <si>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</si>
  <si>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</si>
  <si>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</si>
  <si>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</si>
  <si>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</si>
  <si>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</si>
  <si>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</si>
  <si>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</si>
  <si>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</si>
  <si>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</si>
  <si>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</si>
  <si>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</si>
  <si>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</si>
  <si>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</si>
  <si>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</si>
  <si>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</si>
  <si>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</si>
  <si>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</si>
  <si>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</si>
  <si>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</si>
  <si>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</si>
  <si>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</si>
  <si>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</si>
  <si>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</si>
  <si>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</si>
  <si>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</si>
  <si>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</si>
  <si>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</si>
  <si>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</si>
  <si>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</si>
  <si>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</si>
  <si>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</si>
  <si>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</si>
  <si>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</si>
  <si>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</si>
  <si>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</si>
  <si>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</si>
  <si>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</si>
  <si>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</si>
  <si>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</si>
  <si>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</si>
  <si>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</si>
  <si>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</si>
  <si>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</si>
  <si>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</si>
  <si>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</si>
  <si>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</si>
  <si>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</si>
  <si>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</si>
  <si>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</si>
  <si>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</si>
  <si>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</si>
  <si>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</si>
  <si>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</si>
  <si>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</si>
  <si>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</si>
  <si>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</si>
  <si>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</si>
  <si>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</si>
  <si>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</si>
  <si>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</si>
  <si>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</si>
  <si>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</si>
  <si>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</si>
  <si>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</si>
  <si>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</si>
  <si>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</si>
  <si>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</si>
  <si>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</si>
  <si>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</si>
  <si>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</si>
  <si>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</si>
  <si>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</si>
  <si>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</si>
  <si>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</si>
  <si>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</si>
  <si>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</si>
  <si>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</si>
  <si>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</si>
  <si>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</si>
  <si>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</si>
  <si>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</si>
  <si>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</si>
  <si>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</si>
  <si>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</si>
  <si>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</si>
  <si>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</si>
  <si>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</si>
  <si>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</si>
  <si>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</si>
  <si>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</si>
  <si>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</si>
  <si>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</si>
  <si>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</si>
  <si>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</si>
  <si>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</si>
  <si>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</si>
  <si>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</si>
  <si>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</si>
  <si>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</si>
  <si>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</si>
  <si>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</si>
  <si>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</si>
  <si>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</si>
  <si>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</si>
  <si>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</si>
  <si>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</si>
  <si>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</si>
  <si>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</si>
  <si>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</si>
  <si>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</si>
  <si>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</si>
  <si>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</si>
  <si>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</si>
  <si>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</si>
  <si>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</si>
  <si>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</si>
  <si>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</si>
  <si>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</si>
  <si>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</si>
  <si>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</si>
  <si>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</si>
  <si>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</si>
  <si>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</si>
  <si>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</si>
  <si>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</si>
  <si>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</si>
  <si>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</si>
  <si>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</si>
  <si>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</si>
  <si>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</si>
  <si>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</si>
  <si>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</si>
  <si>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</si>
  <si>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</si>
  <si>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</si>
  <si>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</si>
  <si>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</si>
  <si>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</si>
  <si>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</si>
  <si>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</si>
  <si>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</si>
  <si>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</si>
  <si>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</si>
  <si>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</si>
  <si>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</si>
  <si>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</si>
  <si>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</si>
  <si>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</si>
  <si>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</si>
  <si>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</si>
  <si>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</si>
  <si>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</si>
  <si>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</si>
  <si>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</si>
  <si>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</si>
  <si>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</si>
  <si>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</si>
  <si>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</si>
  <si>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</si>
  <si>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</si>
  <si>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</si>
  <si>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</si>
  <si>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</si>
  <si>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</si>
  <si>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</si>
  <si>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</si>
  <si>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</si>
  <si>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</si>
  <si>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</si>
  <si>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</si>
  <si>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</si>
  <si>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</si>
  <si>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</si>
  <si>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</si>
  <si>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</si>
  <si>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</si>
  <si>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</si>
  <si>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</si>
  <si>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</si>
  <si>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</si>
  <si>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</si>
  <si>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</si>
  <si>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</si>
  <si>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</si>
  <si>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</si>
  <si>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</si>
  <si>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</si>
  <si>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</si>
  <si>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</si>
  <si>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</si>
  <si>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</si>
  <si>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</si>
  <si>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</si>
  <si>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</si>
  <si>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</si>
  <si>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</si>
  <si>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</si>
  <si>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</si>
  <si>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</si>
  <si>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</si>
  <si>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</si>
  <si>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</si>
  <si>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</si>
  <si>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</si>
  <si>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</si>
  <si>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</si>
  <si>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</si>
  <si>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</si>
  <si>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</si>
  <si>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</si>
  <si>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</si>
  <si>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</si>
  <si>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</si>
  <si>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</si>
  <si>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</si>
  <si>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</si>
  <si>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</si>
  <si>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</si>
  <si>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</si>
  <si>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</si>
  <si>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</si>
  <si>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</si>
  <si>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</si>
  <si>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</si>
  <si>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</si>
  <si>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</si>
  <si>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</si>
  <si>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</si>
  <si>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</si>
  <si>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</si>
  <si>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</si>
  <si>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</si>
  <si>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</si>
  <si>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</si>
  <si>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</si>
  <si>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</si>
  <si>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</si>
  <si>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</si>
  <si>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</si>
  <si>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</si>
  <si>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</si>
  <si>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</si>
  <si>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</si>
  <si>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</si>
  <si>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</si>
  <si>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</si>
  <si>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</si>
  <si>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</si>
  <si>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</si>
  <si>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</si>
  <si>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</si>
  <si>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</si>
  <si>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</si>
  <si>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</si>
  <si>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</si>
  <si>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</si>
  <si>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</si>
  <si>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</si>
  <si>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</si>
  <si>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</si>
  <si>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</si>
  <si>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</si>
  <si>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</si>
  <si>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</si>
  <si>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</si>
  <si>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</si>
  <si>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</si>
  <si>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</si>
  <si>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</si>
  <si>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</si>
  <si>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</si>
  <si>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</si>
  <si>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</si>
  <si>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</si>
  <si>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</si>
  <si>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</si>
  <si>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</si>
  <si>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</si>
  <si>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</si>
  <si>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</si>
  <si>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</si>
  <si>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</si>
  <si>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</si>
  <si>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</si>
  <si>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</si>
  <si>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</si>
  <si>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</si>
  <si>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</si>
  <si>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</si>
  <si>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</si>
  <si>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</si>
  <si>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</si>
  <si>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</si>
  <si>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</si>
  <si>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</si>
  <si>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</si>
  <si>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</si>
  <si>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</si>
  <si>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</si>
  <si>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</si>
  <si>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</si>
  <si>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</si>
  <si>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</si>
  <si>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</si>
  <si>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</si>
  <si>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</si>
  <si>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</si>
  <si>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</si>
  <si>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</si>
  <si>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</si>
  <si>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</si>
  <si>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</si>
  <si>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</si>
  <si>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</si>
  <si>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</si>
  <si>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</si>
  <si>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</si>
  <si>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</si>
  <si>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</si>
  <si>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</si>
  <si>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</si>
  <si>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</si>
  <si>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</si>
  <si>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</si>
  <si>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</si>
  <si>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</si>
  <si>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</si>
  <si>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</si>
  <si>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</si>
  <si>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</si>
  <si>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</si>
  <si>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</si>
  <si>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</si>
  <si>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</si>
  <si>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</si>
  <si>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</si>
  <si>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</si>
  <si>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</si>
  <si>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</si>
  <si>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</si>
  <si>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</si>
  <si>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</si>
  <si>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</si>
  <si>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</si>
  <si>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</si>
  <si>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</si>
  <si>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</si>
  <si>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</si>
  <si>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</si>
  <si>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</si>
  <si>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</si>
  <si>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</si>
  <si>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</si>
  <si>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</si>
  <si>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</si>
  <si>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</si>
  <si>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</si>
  <si>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</si>
  <si>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</si>
  <si>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</si>
  <si>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</si>
  <si>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</si>
  <si>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</si>
  <si>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</si>
  <si>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</si>
  <si>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</si>
  <si>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</si>
  <si>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</si>
  <si>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</si>
  <si>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</si>
  <si>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</si>
  <si>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</si>
  <si>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</si>
  <si>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</si>
  <si>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</si>
  <si>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</si>
  <si>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</si>
  <si>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</si>
  <si>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</si>
  <si>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</si>
  <si>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</si>
  <si>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</si>
  <si>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</si>
  <si>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</si>
  <si>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</si>
  <si>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</si>
  <si>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</si>
  <si>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</si>
  <si>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</si>
  <si>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</si>
  <si>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</si>
  <si>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</si>
  <si>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</si>
  <si>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</si>
  <si>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</si>
  <si>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</si>
  <si>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</si>
  <si>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</si>
  <si>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</si>
  <si>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</si>
  <si>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</si>
  <si>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</si>
  <si>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</si>
  <si>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</si>
  <si>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</si>
  <si>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</si>
  <si>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</si>
  <si>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</si>
  <si>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</si>
  <si>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</si>
  <si>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</si>
  <si>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</si>
  <si>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</si>
  <si>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</si>
  <si>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</si>
  <si>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</si>
  <si>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</si>
  <si>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</si>
  <si>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</si>
  <si>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</si>
  <si>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</si>
  <si>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</si>
  <si>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</si>
  <si>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</si>
  <si>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</si>
  <si>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</si>
  <si>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</si>
  <si>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</si>
  <si>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</si>
  <si>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</si>
  <si>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</si>
  <si>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</si>
  <si>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</si>
  <si>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</si>
  <si>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</si>
  <si>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</si>
  <si>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</si>
  <si>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</si>
  <si>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</si>
  <si>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</si>
  <si>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</si>
  <si>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</si>
  <si>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</si>
  <si>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</si>
  <si>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</si>
  <si>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</si>
  <si>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</si>
  <si>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</si>
  <si>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</si>
  <si>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</si>
  <si>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</si>
  <si>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</si>
  <si>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</si>
  <si>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</si>
  <si>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</si>
  <si>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</si>
  <si>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</si>
  <si>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</si>
  <si>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</si>
  <si>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</si>
  <si>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</si>
  <si>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</si>
  <si>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</si>
  <si>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</si>
  <si>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</si>
  <si>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</si>
  <si>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</si>
  <si>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</si>
  <si>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</si>
  <si>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</si>
  <si>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</si>
  <si>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</si>
  <si>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</si>
  <si>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</si>
  <si>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</si>
  <si>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</si>
  <si>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</si>
  <si>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</si>
  <si>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</si>
  <si>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</si>
  <si>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</si>
  <si>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</si>
  <si>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</si>
  <si>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</si>
  <si>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</si>
  <si>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</si>
  <si>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</si>
  <si>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</si>
  <si>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</si>
  <si>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</si>
  <si>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</si>
  <si>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</si>
  <si>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</si>
  <si>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</si>
  <si>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</si>
  <si>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</si>
  <si>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</si>
  <si>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</si>
  <si>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</si>
  <si>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</si>
  <si>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</si>
  <si>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</si>
  <si>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</si>
  <si>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</si>
  <si>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</si>
  <si>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</si>
  <si>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</si>
  <si>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</si>
  <si>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</si>
  <si>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</si>
  <si>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</si>
  <si>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</si>
  <si>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</si>
  <si>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</si>
  <si>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</si>
  <si>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</si>
  <si>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</si>
  <si>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</si>
  <si>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</si>
  <si>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</si>
  <si>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</si>
  <si>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</si>
  <si>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</si>
  <si>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</si>
  <si>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</si>
  <si>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</si>
  <si>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</si>
  <si>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</si>
  <si>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</si>
  <si>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</si>
  <si>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</si>
  <si>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</si>
  <si>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</si>
  <si>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</si>
  <si>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</si>
  <si>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</si>
  <si>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</si>
  <si>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</si>
  <si>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</si>
  <si>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</si>
  <si>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</si>
  <si>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</si>
  <si>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</si>
  <si>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</si>
  <si>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</si>
  <si>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</si>
  <si>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</si>
  <si>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</si>
  <si>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</si>
  <si>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</si>
  <si>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</si>
  <si>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</si>
  <si>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</si>
  <si>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</si>
  <si>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</si>
  <si>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</si>
  <si>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</si>
  <si>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</si>
  <si>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</si>
  <si>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</si>
  <si>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</si>
  <si>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</si>
  <si>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</si>
  <si>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</si>
  <si>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</si>
  <si>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</si>
  <si>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</si>
  <si>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</si>
  <si>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</si>
  <si>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</si>
  <si>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</si>
  <si>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</si>
  <si>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</si>
  <si>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</si>
  <si>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</si>
  <si>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</si>
  <si>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</si>
  <si>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</si>
  <si>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</si>
  <si>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</si>
  <si>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</si>
  <si>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</si>
  <si>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</si>
  <si>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</si>
  <si>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</si>
  <si>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</si>
  <si>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</si>
  <si>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</si>
  <si>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</si>
  <si>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</si>
  <si>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</si>
  <si>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</si>
  <si>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</si>
  <si>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</si>
  <si>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</si>
  <si>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</si>
  <si>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</si>
  <si>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</si>
  <si>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</si>
  <si>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</si>
  <si>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</si>
  <si>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</si>
  <si>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</si>
  <si>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</si>
  <si>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</si>
  <si>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</si>
  <si>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</si>
  <si>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</si>
  <si>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</si>
  <si>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</si>
  <si>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</si>
  <si>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</si>
  <si>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</si>
  <si>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</si>
  <si>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</si>
  <si>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</si>
  <si>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</si>
  <si>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</si>
  <si>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</si>
  <si>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</si>
  <si>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</si>
  <si>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</si>
  <si>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</si>
  <si>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</si>
  <si>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</si>
  <si>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</si>
  <si>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</si>
  <si>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</si>
  <si>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</si>
  <si>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</si>
  <si>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</si>
  <si>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</si>
  <si>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</si>
  <si>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</si>
  <si>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</si>
  <si>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</si>
  <si>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</si>
  <si>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</si>
  <si>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</si>
  <si>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</si>
  <si>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</si>
  <si>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</si>
  <si>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</si>
  <si>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</si>
  <si>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</si>
  <si>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</si>
  <si>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</si>
  <si>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</si>
  <si>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</si>
  <si>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</si>
  <si>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</si>
  <si>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</si>
  <si>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</si>
  <si>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</si>
  <si>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</si>
  <si>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</si>
  <si>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</si>
  <si>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</si>
  <si>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</si>
  <si>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</si>
  <si>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</si>
  <si>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</si>
  <si>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</si>
  <si>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</si>
  <si>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</si>
  <si>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</si>
  <si>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</si>
  <si>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</si>
  <si>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</si>
  <si>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</si>
  <si>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</si>
  <si>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</si>
  <si>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</si>
  <si>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</si>
  <si>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</si>
  <si>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</si>
  <si>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</si>
  <si>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</si>
  <si>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</si>
  <si>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</si>
  <si>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</si>
  <si>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</si>
  <si>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</si>
  <si>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</si>
  <si>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</si>
  <si>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</si>
  <si>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</si>
  <si>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</si>
  <si>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</si>
  <si>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</si>
  <si>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</si>
  <si>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</si>
  <si>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</si>
  <si>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</si>
  <si>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</si>
  <si>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</si>
  <si>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</si>
  <si>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</si>
  <si>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</si>
  <si>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</si>
  <si>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</si>
  <si>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</si>
  <si>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</si>
  <si>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</si>
  <si>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</si>
  <si>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</si>
  <si>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</si>
  <si>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</si>
  <si>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</si>
  <si>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</si>
  <si>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</si>
  <si>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</si>
  <si>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</si>
  <si>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</si>
  <si>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</si>
  <si>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</si>
  <si>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</si>
  <si>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</si>
  <si>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</si>
  <si>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</si>
  <si>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</si>
  <si>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</si>
  <si>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</si>
  <si>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</si>
  <si>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</si>
  <si>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</si>
  <si>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</si>
  <si>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</si>
  <si>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</si>
  <si>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</si>
  <si>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</si>
  <si>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</si>
  <si>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</si>
  <si>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</si>
  <si>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</si>
  <si>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</si>
  <si>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</si>
  <si>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</si>
  <si>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</si>
  <si>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</si>
  <si>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</si>
  <si>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</si>
  <si>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</si>
  <si>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</si>
  <si>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</si>
  <si>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</si>
  <si>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</si>
  <si>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</si>
  <si>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</si>
  <si>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</si>
  <si>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</si>
  <si>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</si>
  <si>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</si>
  <si>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</si>
  <si>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</si>
  <si>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</si>
  <si>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</si>
  <si>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</si>
  <si>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</si>
  <si>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</si>
  <si>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</si>
  <si>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</si>
  <si>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</si>
  <si>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</si>
  <si>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</si>
  <si>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</si>
  <si>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</si>
  <si>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</si>
  <si>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</si>
  <si>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</si>
  <si>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</si>
  <si>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</si>
  <si>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</si>
  <si>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</si>
  <si>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</si>
  <si>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</si>
  <si>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</si>
  <si>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</si>
  <si>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</si>
  <si>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</si>
  <si>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</si>
  <si>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</si>
  <si>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</si>
  <si>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</si>
  <si>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</si>
  <si>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</si>
  <si>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</si>
  <si>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</si>
  <si>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</si>
  <si>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</si>
  <si>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</si>
  <si>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</si>
  <si>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</si>
  <si>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</si>
  <si>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</si>
  <si>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</si>
  <si>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</si>
  <si>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</si>
  <si>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</si>
  <si>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</si>
  <si>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</si>
  <si>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</si>
  <si>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</si>
  <si>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</si>
  <si>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</si>
  <si>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</si>
  <si>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</si>
  <si>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</si>
  <si>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</si>
  <si>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</si>
  <si>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</si>
  <si>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</si>
  <si>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</si>
  <si>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</si>
  <si>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</si>
  <si>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</si>
  <si>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</si>
  <si>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</si>
  <si>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</si>
  <si>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</si>
  <si>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</si>
  <si>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</si>
  <si>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</si>
  <si>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</si>
  <si>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</si>
  <si>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</si>
  <si>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</si>
  <si>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</si>
  <si>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</si>
  <si>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</si>
  <si>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</si>
  <si>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</si>
  <si>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</si>
  <si>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</si>
  <si>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</si>
  <si>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</si>
  <si>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</si>
  <si>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</si>
  <si>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</si>
  <si>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</si>
  <si>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</si>
  <si>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</si>
  <si>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</si>
  <si>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</si>
  <si>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</si>
  <si>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</si>
  <si>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</si>
  <si>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</si>
  <si>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</si>
  <si>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</si>
  <si>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</si>
  <si>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</si>
  <si>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</si>
  <si>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</si>
  <si>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</si>
  <si>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</si>
  <si>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</si>
  <si>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</si>
  <si>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</si>
  <si>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</si>
  <si>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</si>
  <si>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</si>
  <si>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</si>
  <si>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</si>
  <si>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</si>
  <si>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</si>
  <si>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</si>
  <si>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</si>
  <si>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</si>
  <si>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</si>
  <si>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</si>
  <si>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</si>
  <si>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</si>
  <si>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</si>
  <si>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</si>
  <si>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</si>
  <si>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</si>
  <si>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</si>
  <si>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</si>
  <si>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</si>
  <si>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</si>
  <si>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</si>
  <si>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</si>
  <si>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</si>
  <si>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</si>
  <si>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</si>
  <si>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</si>
  <si>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</si>
  <si>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</si>
  <si>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</si>
  <si>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</si>
  <si>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</si>
  <si>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</si>
  <si>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</si>
  <si>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</si>
  <si>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</si>
  <si>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</si>
  <si>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</si>
  <si>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</si>
  <si>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</si>
  <si>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</si>
  <si>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</si>
  <si>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</si>
  <si>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</si>
  <si>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</si>
  <si>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</si>
  <si>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</si>
  <si>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</si>
  <si>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</si>
  <si>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</si>
  <si>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</si>
  <si>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</si>
  <si>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</si>
  <si>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</si>
  <si>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</si>
  <si>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</si>
  <si>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</si>
  <si>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</si>
  <si>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</si>
  <si>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</si>
  <si>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</si>
  <si>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</si>
  <si>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</si>
  <si>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</si>
  <si>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</si>
  <si>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</si>
  <si>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</si>
  <si>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</si>
  <si>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</si>
  <si>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</si>
  <si>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</si>
  <si>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</si>
  <si>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</si>
  <si>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</si>
  <si>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</si>
  <si>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</si>
  <si>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</si>
  <si>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</si>
  <si>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</si>
  <si>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</si>
  <si>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</si>
  <si>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</si>
  <si>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</si>
  <si>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</si>
  <si>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</si>
  <si>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</si>
  <si>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</si>
  <si>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</si>
  <si>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</si>
  <si>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</si>
  <si>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</si>
  <si>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</si>
  <si>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</si>
  <si>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</si>
  <si>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</si>
  <si>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</si>
  <si>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</si>
  <si>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</si>
  <si>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</si>
  <si>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</si>
  <si>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</si>
  <si>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</si>
  <si>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</si>
  <si>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</si>
  <si>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</si>
  <si>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</si>
  <si>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</si>
  <si>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</si>
  <si>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</si>
  <si>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</si>
  <si>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</si>
  <si>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</si>
  <si>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</si>
  <si>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</si>
  <si>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</si>
  <si>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</si>
  <si>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</si>
  <si>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</si>
  <si>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</si>
  <si>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</si>
  <si>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</si>
  <si>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</si>
  <si>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</si>
  <si>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</si>
  <si>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</si>
  <si>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</si>
  <si>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</si>
  <si>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</si>
  <si>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</si>
  <si>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</si>
  <si>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</si>
  <si>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</si>
  <si>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</si>
  <si>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</si>
  <si>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</si>
  <si>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</si>
  <si>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</si>
  <si>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</si>
  <si>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</si>
  <si>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</si>
  <si>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</si>
  <si>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</si>
  <si>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</si>
  <si>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</si>
  <si>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</si>
  <si>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</si>
  <si>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</si>
  <si>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</si>
  <si>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</si>
  <si>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</si>
  <si>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</si>
  <si>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</si>
  <si>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</si>
  <si>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</si>
  <si>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</si>
  <si>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</si>
  <si>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</si>
  <si>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</si>
  <si>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</si>
  <si>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</si>
  <si>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</si>
  <si>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</si>
  <si>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</si>
  <si>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</si>
  <si>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</si>
  <si>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</si>
  <si>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</si>
  <si>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</si>
  <si>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</si>
  <si>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</si>
  <si>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</si>
  <si>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</si>
  <si>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</si>
  <si>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</si>
  <si>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</si>
  <si>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</si>
  <si>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</si>
  <si>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</si>
  <si>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</si>
  <si>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</si>
  <si>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</si>
  <si>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</si>
  <si>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</si>
  <si>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</si>
  <si>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</si>
  <si>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</si>
  <si>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</si>
  <si>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</si>
  <si>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</si>
  <si>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</si>
  <si>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</si>
  <si>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</si>
  <si>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</si>
  <si>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</si>
  <si>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</si>
  <si>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</si>
  <si>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</si>
  <si>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</si>
  <si>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</si>
  <si>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</si>
  <si>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</si>
  <si>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</si>
  <si>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</si>
  <si>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</si>
  <si>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</si>
  <si>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</si>
  <si>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</si>
  <si>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</si>
  <si>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</si>
  <si>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</si>
  <si>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</si>
  <si>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</si>
  <si>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</si>
  <si>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</si>
  <si>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</si>
  <si>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</si>
  <si>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</si>
  <si>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</si>
  <si>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</si>
  <si>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</si>
  <si>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</si>
  <si>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</si>
  <si>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</si>
  <si>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</si>
  <si>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</si>
  <si>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</si>
  <si>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</si>
  <si>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</si>
  <si>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</si>
  <si>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</si>
  <si>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</si>
  <si>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</si>
  <si>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</si>
  <si>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</si>
  <si>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</si>
  <si>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</si>
  <si>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</si>
  <si>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</si>
  <si>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</si>
  <si>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</si>
  <si>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</si>
  <si>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</si>
  <si>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</si>
  <si>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</si>
  <si>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</si>
  <si>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</si>
  <si>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</si>
  <si>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</si>
  <si>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</si>
  <si>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</si>
  <si>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</si>
  <si>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</si>
  <si>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</si>
  <si>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</si>
  <si>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</si>
  <si>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</si>
  <si>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</si>
  <si>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</si>
  <si>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</si>
  <si>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</si>
  <si>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</si>
  <si>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</si>
  <si>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</si>
  <si>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</si>
  <si>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</si>
  <si>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</si>
  <si>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</si>
  <si>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</si>
  <si>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</si>
  <si>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</si>
  <si>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</si>
  <si>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</si>
  <si>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</si>
  <si>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</si>
  <si>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</si>
  <si>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</si>
  <si>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</si>
  <si>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</si>
  <si>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</si>
  <si>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</si>
  <si>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</si>
  <si>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</si>
  <si>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</si>
  <si>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</si>
  <si>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</si>
  <si>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</si>
  <si>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</si>
  <si>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</si>
  <si>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</si>
  <si>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</si>
  <si>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</si>
  <si>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</si>
  <si>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</si>
  <si>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</si>
  <si>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</si>
  <si>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</si>
  <si>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</si>
  <si>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</si>
  <si>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</si>
  <si>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</si>
  <si>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</si>
  <si>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</si>
  <si>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</si>
  <si>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</si>
  <si>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</si>
  <si>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</si>
  <si>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</si>
  <si>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</si>
  <si>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</si>
  <si>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</si>
  <si>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</si>
  <si>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</si>
  <si>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</si>
  <si>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</si>
  <si>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</si>
  <si>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</si>
  <si>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</si>
  <si>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</si>
  <si>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</si>
  <si>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</si>
  <si>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</si>
  <si>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</si>
  <si>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</si>
  <si>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</si>
  <si>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</si>
  <si>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</si>
  <si>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</si>
  <si>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</si>
  <si>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</si>
  <si>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</si>
  <si>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</si>
  <si>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</si>
  <si>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</si>
  <si>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</si>
  <si>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</si>
  <si>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</si>
  <si>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</si>
  <si>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</si>
  <si>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</si>
  <si>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</si>
  <si>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</si>
  <si>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</si>
  <si>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</si>
  <si>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</si>
  <si>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</si>
  <si>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</si>
  <si>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</si>
  <si>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</si>
  <si>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</si>
  <si>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</si>
  <si>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</si>
  <si>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</si>
  <si>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</si>
  <si>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</si>
  <si>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</si>
  <si>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</si>
  <si>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</si>
  <si>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</si>
  <si>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</si>
  <si>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</si>
  <si>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</si>
  <si>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</si>
  <si>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</si>
  <si>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</si>
  <si>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</si>
  <si>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</si>
  <si>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</si>
  <si>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</si>
  <si>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</si>
  <si>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</si>
  <si>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</si>
  <si>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</si>
  <si>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</si>
  <si>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</si>
  <si>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</si>
  <si>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</si>
  <si>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</si>
  <si>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</si>
  <si>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</si>
  <si>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</si>
  <si>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</si>
  <si>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</si>
  <si>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</si>
  <si>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</si>
  <si>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</si>
  <si>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</si>
  <si>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</si>
  <si>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</si>
  <si>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</si>
  <si>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</si>
  <si>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</si>
  <si>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</si>
  <si>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</si>
  <si>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</si>
  <si>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</si>
  <si>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</si>
  <si>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</si>
  <si>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</si>
  <si>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</si>
  <si>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</si>
  <si>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</si>
  <si>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</si>
  <si>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</si>
  <si>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</si>
  <si>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</si>
  <si>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</si>
  <si>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</si>
  <si>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</si>
  <si>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</si>
  <si>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</si>
  <si>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</si>
  <si>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</si>
  <si>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</si>
  <si>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</si>
  <si>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</si>
  <si>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</si>
  <si>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</si>
  <si>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</si>
  <si>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</si>
  <si>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</si>
  <si>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</si>
  <si>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</si>
  <si>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</si>
  <si>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</si>
  <si>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</si>
  <si>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</si>
  <si>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</si>
  <si>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</si>
  <si>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</si>
  <si>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</si>
  <si>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</si>
  <si>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</si>
  <si>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</si>
  <si>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</si>
  <si>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</si>
  <si>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</si>
  <si>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</si>
  <si>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</si>
  <si>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</si>
  <si>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</si>
  <si>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</si>
  <si>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</si>
  <si>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</si>
  <si>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</si>
  <si>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</si>
  <si>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</si>
  <si>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</si>
  <si>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</si>
  <si>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</si>
  <si>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</si>
  <si>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</si>
  <si>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</si>
  <si>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</si>
  <si>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</si>
  <si>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</si>
  <si>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</si>
  <si>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</si>
  <si>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</si>
  <si>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</si>
  <si>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</si>
  <si>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</si>
  <si>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</si>
  <si>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</si>
  <si>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</si>
  <si>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</si>
  <si>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</si>
  <si>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</si>
  <si>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</si>
  <si>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</si>
  <si>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</si>
  <si>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</si>
  <si>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</si>
  <si>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</si>
  <si>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</si>
  <si>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</si>
  <si>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</si>
  <si>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</si>
  <si>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</si>
  <si>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</si>
  <si>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</si>
  <si>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</si>
  <si>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</si>
  <si>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</si>
  <si>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</si>
  <si>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</si>
  <si>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</si>
  <si>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</si>
  <si>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</si>
  <si>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</si>
  <si>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</si>
  <si>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</si>
  <si>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</si>
  <si>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</si>
  <si>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</si>
  <si>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</si>
  <si>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</si>
  <si>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</si>
  <si>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</si>
  <si>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</si>
  <si>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</si>
  <si>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</si>
  <si>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</si>
  <si>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</si>
  <si>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</si>
  <si>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</si>
  <si>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</si>
  <si>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</si>
  <si>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</si>
  <si>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</si>
  <si>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</si>
  <si>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</si>
  <si>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</si>
  <si>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</si>
  <si>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</si>
  <si>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</si>
  <si>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</si>
  <si>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</si>
  <si>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</si>
  <si>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</si>
  <si>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</si>
  <si>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</si>
  <si>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</si>
  <si>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</si>
  <si>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</si>
  <si>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</si>
  <si>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</si>
  <si>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</si>
  <si>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</si>
  <si>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</si>
  <si>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</si>
  <si>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</si>
  <si>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</si>
  <si>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</si>
  <si>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</si>
  <si>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</si>
  <si>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</si>
  <si>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</si>
  <si>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</si>
  <si>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</si>
  <si>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</si>
  <si>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</si>
  <si>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</si>
  <si>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</si>
  <si>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</si>
  <si>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</si>
  <si>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</si>
  <si>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</si>
  <si>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</si>
  <si>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</si>
  <si>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</si>
  <si>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</si>
  <si>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</si>
  <si>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</si>
  <si>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</si>
  <si>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</si>
  <si>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</si>
  <si>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</si>
  <si>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</si>
  <si>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</si>
  <si>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</si>
  <si>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</si>
  <si>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</si>
  <si>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</si>
  <si>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</si>
  <si>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</si>
  <si>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</si>
  <si>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</si>
  <si>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</si>
  <si>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</si>
  <si>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</si>
  <si>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</si>
  <si>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</si>
  <si>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</si>
  <si>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</si>
  <si>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</si>
  <si>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</si>
  <si>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</si>
  <si>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</si>
  <si>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</si>
  <si>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</si>
  <si>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</si>
  <si>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</si>
  <si>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</si>
  <si>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</si>
  <si>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</si>
  <si>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</si>
  <si>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</si>
  <si>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</si>
  <si>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</si>
  <si>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</si>
  <si>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</si>
  <si>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</si>
  <si>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</si>
  <si>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</si>
  <si>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</si>
  <si>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</si>
  <si>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</si>
  <si>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</si>
  <si>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</si>
  <si>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</si>
  <si>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</si>
  <si>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</si>
  <si>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</si>
  <si>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</si>
  <si>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</si>
  <si>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</si>
  <si>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</si>
  <si>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</si>
  <si>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</si>
  <si>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</si>
  <si>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</si>
  <si>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</si>
  <si>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</si>
  <si>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</si>
  <si>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</si>
  <si>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</si>
  <si>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</si>
  <si>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</si>
  <si>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</si>
  <si>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</si>
  <si>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</si>
  <si>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</si>
  <si>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</si>
  <si>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</si>
  <si>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</si>
  <si>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</si>
  <si>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</si>
  <si>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</si>
  <si>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</si>
  <si>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</si>
  <si>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</si>
  <si>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</si>
  <si>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</si>
  <si>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</si>
  <si>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</si>
  <si>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</si>
  <si>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</si>
  <si>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</si>
  <si>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</si>
  <si>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</si>
  <si>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</si>
  <si>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</si>
  <si>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</si>
  <si>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</si>
  <si>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</si>
  <si>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</si>
  <si>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</si>
  <si>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</si>
  <si>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</si>
  <si>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</si>
  <si>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</si>
  <si>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</si>
  <si>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</si>
  <si>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</si>
  <si>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</si>
  <si>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</si>
  <si>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</si>
  <si>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</si>
  <si>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</si>
  <si>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</si>
  <si>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</si>
  <si>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</si>
  <si>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</si>
  <si>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</si>
  <si>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</si>
  <si>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</si>
  <si>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</si>
  <si>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</si>
  <si>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</si>
  <si>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</si>
  <si>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</si>
  <si>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</si>
  <si>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</si>
  <si>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</si>
  <si>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</si>
  <si>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</si>
  <si>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</si>
  <si>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</si>
  <si>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</si>
  <si>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</si>
  <si>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</si>
  <si>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</si>
  <si>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</si>
  <si>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</si>
  <si>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</si>
  <si>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</si>
  <si>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</si>
  <si>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</si>
  <si>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</si>
  <si>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</si>
  <si>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</si>
  <si>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</si>
  <si>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</si>
  <si>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</si>
  <si>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</si>
  <si>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</si>
  <si>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</si>
  <si>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</si>
  <si>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</si>
  <si>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</si>
  <si>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</si>
  <si>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</si>
  <si>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</si>
  <si>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</si>
  <si>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</si>
  <si>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</si>
  <si>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</si>
  <si>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</si>
  <si>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</si>
  <si>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</si>
  <si>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</si>
  <si>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</si>
  <si>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</si>
  <si>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</si>
  <si>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</si>
  <si>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</si>
  <si>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</si>
  <si>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</si>
  <si>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</si>
  <si>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</si>
  <si>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</si>
  <si>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</si>
  <si>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</si>
  <si>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</si>
  <si>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</si>
  <si>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</si>
  <si>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</si>
  <si>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</si>
  <si>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</si>
  <si>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</si>
  <si>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</si>
  <si>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</si>
  <si>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</si>
  <si>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</si>
  <si>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</si>
  <si>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</si>
  <si>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</si>
  <si>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</si>
  <si>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</si>
  <si>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</si>
  <si>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</si>
  <si>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</si>
  <si>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</si>
  <si>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</si>
  <si>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</si>
  <si>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</si>
  <si>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</si>
  <si>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</si>
  <si>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</si>
  <si>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</si>
  <si>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</si>
  <si>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</si>
  <si>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</si>
  <si>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</si>
  <si>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</si>
  <si>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</si>
  <si>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</si>
  <si>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</si>
  <si>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</si>
  <si>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</si>
  <si>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</si>
  <si>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</si>
  <si>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</si>
  <si>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</si>
  <si>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</si>
  <si>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</si>
  <si>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</si>
  <si>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</si>
  <si>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</si>
  <si>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</si>
  <si>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</si>
  <si>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</si>
  <si>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</si>
  <si>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</si>
  <si>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</si>
  <si>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</si>
  <si>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</si>
  <si>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</si>
  <si>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</si>
  <si>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</si>
  <si>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</si>
  <si>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</si>
  <si>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</si>
  <si>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</si>
  <si>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</si>
  <si>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</si>
  <si>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</si>
  <si>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</si>
  <si>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</si>
  <si>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</si>
  <si>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</si>
  <si>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</si>
  <si>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</si>
  <si>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</si>
  <si>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</si>
  <si>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</si>
  <si>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</si>
  <si>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</si>
  <si>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</si>
  <si>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</si>
  <si>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</si>
  <si>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</si>
  <si>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</si>
  <si>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</si>
  <si>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</si>
  <si>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</si>
  <si>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</si>
  <si>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</si>
  <si>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</si>
  <si>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</si>
  <si>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</si>
  <si>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</si>
  <si>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</si>
  <si>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</si>
  <si>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</si>
  <si>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</si>
  <si>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</si>
  <si>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</si>
  <si>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</si>
  <si>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</si>
  <si>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</si>
  <si>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</si>
  <si>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</si>
  <si>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</si>
  <si>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</si>
  <si>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</si>
  <si>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</si>
  <si>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</si>
  <si>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</si>
  <si>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</si>
  <si>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</si>
  <si>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</si>
  <si>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</si>
  <si>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</si>
  <si>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</si>
  <si>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</si>
  <si>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</si>
  <si>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</si>
  <si>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</si>
  <si>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</si>
  <si>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</si>
  <si>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</si>
  <si>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</si>
  <si>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</si>
  <si>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</si>
  <si>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</si>
  <si>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</si>
  <si>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</si>
  <si>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</si>
  <si>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</si>
  <si>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</si>
  <si>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</si>
  <si>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</si>
  <si>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</si>
  <si>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</si>
  <si>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</si>
  <si>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</si>
  <si>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</si>
  <si>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</si>
  <si>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</si>
  <si>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</si>
  <si>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</si>
  <si>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</si>
  <si>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</si>
  <si>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</si>
  <si>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</si>
  <si>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</si>
  <si>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</si>
  <si>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</si>
  <si>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</si>
  <si>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</si>
  <si>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</si>
  <si>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</si>
  <si>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</si>
  <si>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</si>
  <si>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</si>
  <si>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</si>
  <si>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</si>
  <si>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</si>
  <si>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</si>
  <si>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</si>
  <si>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</si>
  <si>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</si>
  <si>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</si>
  <si>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</si>
  <si>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</si>
  <si>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</si>
  <si>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</si>
  <si>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</si>
  <si>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</si>
  <si>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</si>
  <si>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</si>
  <si>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</si>
  <si>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</si>
  <si>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</si>
  <si>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</si>
  <si>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</si>
  <si>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</si>
  <si>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</si>
  <si>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</si>
  <si>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</si>
  <si>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</si>
  <si>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</si>
  <si>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</si>
  <si>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</si>
  <si>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</si>
  <si>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</si>
  <si>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</si>
  <si>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</si>
  <si>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</si>
  <si>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</si>
  <si>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</si>
  <si>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</si>
  <si>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</si>
  <si>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</si>
  <si>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</si>
  <si>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</si>
  <si>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</si>
  <si>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</si>
  <si>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</si>
  <si>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</si>
  <si>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</si>
  <si>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</si>
  <si>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</si>
  <si>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</si>
  <si>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</si>
  <si>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</si>
  <si>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</si>
  <si>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</si>
  <si>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</si>
  <si>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</si>
  <si>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</si>
  <si>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</si>
  <si>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</si>
  <si>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</si>
  <si>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</si>
  <si>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</si>
  <si>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</si>
  <si>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</si>
  <si>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</si>
  <si>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</si>
  <si>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</si>
  <si>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</si>
  <si>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</si>
  <si>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</si>
  <si>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</si>
  <si>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</si>
  <si>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</si>
  <si>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</si>
  <si>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</si>
  <si>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</si>
  <si>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</si>
  <si>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</si>
  <si>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</si>
  <si>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</si>
  <si>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</si>
  <si>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</si>
  <si>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</si>
  <si>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</si>
  <si>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</si>
  <si>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</si>
  <si>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</si>
  <si>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</si>
  <si>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</si>
  <si>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</si>
  <si>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</si>
  <si>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</si>
  <si>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</si>
  <si>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</si>
  <si>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</si>
  <si>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</si>
  <si>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</si>
  <si>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</si>
  <si>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</si>
  <si>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</si>
  <si>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</si>
  <si>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</si>
  <si>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</si>
  <si>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</si>
  <si>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</si>
  <si>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</si>
  <si>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</si>
  <si>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</si>
  <si>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</si>
  <si>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</si>
  <si>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</si>
  <si>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</si>
  <si>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</si>
  <si>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</si>
  <si>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</si>
  <si>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</si>
  <si>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</si>
  <si>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</si>
  <si>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</si>
  <si>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</si>
  <si>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</si>
  <si>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</si>
  <si>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</si>
  <si>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</si>
  <si>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</si>
  <si>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</si>
  <si>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</si>
  <si>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</si>
  <si>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</si>
  <si>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</si>
  <si>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</si>
  <si>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</si>
  <si>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</si>
  <si>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</si>
  <si>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</si>
  <si>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</si>
  <si>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</si>
  <si>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</si>
  <si>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</si>
  <si>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</si>
  <si>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</si>
  <si>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</si>
  <si>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</si>
  <si>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</si>
  <si>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</si>
  <si>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</si>
  <si>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</si>
  <si>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</si>
  <si>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</si>
  <si>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</si>
  <si>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</si>
  <si>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</si>
  <si>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</si>
  <si>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</si>
  <si>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</si>
  <si>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</si>
  <si>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</si>
  <si>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</si>
  <si>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</si>
  <si>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</si>
  <si>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</si>
  <si>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</si>
  <si>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</si>
  <si>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</si>
  <si>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</si>
  <si>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</si>
  <si>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</si>
  <si>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</si>
  <si>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</si>
  <si>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</si>
  <si>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</si>
  <si>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</si>
  <si>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</si>
  <si>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</si>
  <si>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</si>
  <si>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</si>
  <si>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</si>
  <si>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</si>
  <si>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</si>
  <si>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</si>
  <si>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</si>
  <si>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</si>
  <si>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</si>
  <si>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</si>
  <si>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</si>
  <si>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</si>
  <si>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</si>
  <si>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</si>
  <si>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</si>
  <si>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</si>
  <si>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</si>
  <si>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</si>
  <si>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</si>
  <si>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</si>
  <si>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</si>
  <si>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</si>
  <si>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</si>
  <si>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</si>
  <si>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</si>
  <si>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</si>
  <si>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</si>
  <si>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</si>
  <si>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</si>
  <si>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</si>
  <si>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</si>
  <si>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</si>
  <si>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</si>
  <si>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</si>
  <si>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</si>
  <si>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</si>
  <si>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</si>
  <si>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</si>
  <si>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</si>
  <si>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</si>
  <si>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</si>
  <si>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</si>
  <si>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</si>
  <si>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</si>
  <si>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</si>
  <si>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</si>
  <si>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</si>
  <si>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</si>
  <si>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</si>
  <si>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</si>
  <si>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</si>
  <si>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</si>
  <si>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</si>
  <si>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</si>
  <si>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</si>
  <si>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</si>
  <si>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</si>
  <si>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</si>
  <si>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</si>
  <si>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</si>
  <si>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</si>
  <si>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</si>
  <si>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</si>
  <si>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</si>
  <si>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</si>
  <si>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</si>
  <si>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</si>
  <si>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</si>
  <si>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</si>
  <si>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</si>
  <si>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</si>
  <si>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</si>
  <si>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</si>
  <si>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</si>
  <si>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</si>
  <si>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</si>
  <si>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</si>
  <si>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</si>
  <si>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</si>
  <si>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</si>
  <si>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</si>
  <si>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</si>
  <si>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</si>
  <si>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</si>
  <si>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</si>
  <si>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</si>
  <si>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</si>
  <si>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</si>
  <si>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</si>
  <si>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</si>
  <si>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</si>
  <si>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</si>
  <si>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</si>
  <si>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</si>
  <si>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</si>
  <si>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</si>
  <si>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</si>
  <si>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</si>
  <si>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</si>
  <si>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</si>
  <si>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</si>
  <si>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</si>
  <si>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</si>
  <si>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</si>
  <si>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</si>
  <si>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</si>
  <si>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</si>
  <si>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</si>
  <si>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</si>
  <si>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</si>
  <si>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</si>
  <si>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</si>
  <si>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</si>
  <si>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</si>
  <si>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</si>
  <si>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</si>
  <si>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</si>
  <si>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</si>
  <si>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</si>
  <si>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</si>
  <si>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</si>
  <si>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</si>
  <si>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</si>
  <si>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</si>
  <si>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</si>
  <si>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</si>
  <si>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</si>
  <si>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</si>
  <si>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</si>
  <si>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</si>
  <si>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</si>
  <si>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</si>
  <si>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</si>
  <si>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</si>
  <si>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</si>
  <si>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</si>
  <si>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</si>
  <si>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</si>
  <si>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</si>
  <si>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</si>
  <si>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</si>
  <si>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</si>
  <si>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</si>
  <si>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</si>
  <si>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</si>
  <si>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</si>
  <si>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</si>
  <si>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</si>
  <si>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</si>
  <si>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</si>
  <si>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</si>
  <si>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</si>
  <si>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</si>
  <si>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</si>
  <si>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</si>
  <si>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</si>
  <si>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</si>
  <si>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</si>
  <si>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</si>
  <si>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</si>
  <si>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</si>
  <si>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</si>
  <si>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</si>
  <si>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</si>
  <si>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</si>
  <si>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</si>
  <si>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</si>
  <si>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</si>
  <si>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</si>
  <si>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</si>
  <si>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</si>
  <si>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</si>
  <si>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</si>
  <si>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</si>
  <si>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</si>
  <si>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</si>
  <si>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</si>
  <si>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</si>
  <si>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</si>
  <si>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</si>
  <si>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</si>
  <si>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</si>
  <si>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</si>
  <si>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</si>
  <si>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</si>
  <si>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</si>
  <si>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</si>
  <si>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</si>
  <si>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</si>
  <si>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</si>
  <si>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</si>
  <si>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</si>
  <si>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</si>
  <si>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</si>
  <si>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</si>
  <si>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</si>
  <si>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</si>
  <si>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</si>
  <si>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</si>
  <si>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</si>
  <si>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</si>
  <si>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</si>
  <si>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</si>
  <si>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</si>
  <si>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</si>
  <si>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</si>
  <si>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</si>
  <si>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</si>
  <si>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</si>
  <si>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</si>
  <si>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</si>
  <si>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</si>
  <si>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</si>
  <si>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</si>
  <si>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</si>
  <si>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</si>
  <si>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</si>
  <si>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</si>
  <si>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</si>
  <si>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</si>
  <si>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</si>
  <si>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</si>
  <si>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</si>
  <si>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</si>
  <si>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</si>
  <si>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</si>
  <si>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</si>
  <si>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</si>
  <si>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</si>
  <si>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</si>
  <si>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</si>
  <si>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</si>
  <si>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</si>
  <si>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</si>
  <si>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</si>
  <si>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</si>
  <si>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</si>
  <si>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</si>
  <si>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</si>
  <si>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</si>
  <si>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</si>
  <si>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</si>
  <si>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</si>
  <si>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</si>
  <si>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</si>
  <si>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</si>
  <si>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</si>
  <si>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</si>
  <si>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</si>
  <si>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</si>
  <si>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</si>
  <si>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</si>
  <si>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</si>
  <si>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</si>
  <si>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</si>
  <si>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</si>
  <si>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</si>
  <si>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</si>
  <si>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</si>
  <si>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</si>
  <si>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</si>
  <si>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</si>
  <si>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</si>
  <si>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</si>
  <si>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</si>
  <si>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</si>
  <si>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</si>
  <si>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</si>
  <si>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</si>
  <si>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</si>
  <si>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</si>
  <si>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</si>
  <si>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</si>
  <si>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</si>
  <si>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</si>
  <si>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</si>
  <si>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</si>
  <si>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</si>
  <si>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</si>
  <si>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</si>
  <si>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</si>
  <si>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</si>
  <si>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</si>
  <si>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</si>
  <si>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</si>
  <si>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</si>
  <si>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</si>
  <si>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</si>
  <si>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</si>
  <si>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</si>
  <si>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</si>
  <si>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</si>
  <si>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</si>
  <si>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</si>
  <si>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</si>
  <si>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</si>
  <si>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</si>
  <si>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</si>
  <si>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</si>
  <si>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</si>
  <si>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</si>
  <si>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</si>
  <si>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</si>
  <si>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</si>
  <si>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</si>
  <si>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</si>
  <si>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</si>
  <si>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</si>
  <si>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</si>
  <si>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</si>
  <si>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</si>
  <si>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</si>
  <si>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</si>
  <si>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</si>
  <si>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</si>
  <si>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</si>
  <si>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</si>
  <si>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</si>
  <si>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</si>
  <si>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</si>
  <si>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</si>
  <si>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</si>
  <si>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</si>
  <si>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</si>
  <si>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</si>
  <si>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</si>
  <si>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</si>
  <si>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</si>
  <si>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</si>
  <si>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</si>
  <si>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</si>
  <si>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</si>
  <si>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</si>
  <si>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</si>
  <si>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</si>
  <si>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</si>
  <si>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</si>
  <si>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</si>
  <si>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</si>
  <si>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</si>
  <si>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</si>
  <si>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</si>
  <si>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</si>
  <si>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</si>
  <si>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</si>
  <si>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</si>
  <si>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</si>
  <si>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</si>
  <si>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</si>
  <si>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</si>
  <si>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</si>
  <si>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</si>
  <si>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</si>
  <si>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</si>
  <si>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</si>
  <si>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</si>
  <si>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</si>
  <si>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</si>
  <si>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</si>
  <si>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</si>
  <si>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</si>
  <si>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</si>
  <si>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</si>
  <si>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</si>
  <si>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</si>
  <si>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</si>
  <si>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</si>
  <si>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</si>
  <si>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</si>
  <si>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</si>
  <si>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</si>
  <si>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</si>
  <si>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</si>
  <si>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</si>
  <si>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</si>
  <si>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</si>
  <si>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</si>
  <si>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</si>
  <si>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</si>
  <si>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</si>
  <si>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</si>
  <si>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</si>
  <si>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</si>
  <si>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</si>
  <si>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</si>
  <si>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</si>
  <si>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</si>
  <si>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</si>
  <si>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</si>
  <si>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</si>
  <si>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</si>
  <si>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</si>
  <si>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</si>
  <si>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</si>
  <si>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</si>
  <si>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</si>
  <si>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</si>
  <si>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</si>
  <si>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</si>
  <si>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</si>
  <si>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</si>
  <si>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</si>
  <si>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</si>
  <si>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</si>
  <si>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</si>
  <si>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</si>
  <si>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</si>
  <si>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</si>
  <si>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</si>
  <si>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</si>
  <si>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</si>
  <si>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</si>
  <si>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</si>
  <si>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</si>
  <si>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</si>
  <si>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</si>
  <si>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</si>
  <si>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</si>
  <si>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</si>
  <si>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</si>
  <si>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</si>
  <si>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</si>
  <si>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</si>
  <si>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</si>
  <si>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</si>
  <si>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</si>
  <si>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</si>
  <si>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</si>
  <si>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</si>
  <si>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</si>
  <si>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</si>
  <si>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</si>
  <si>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</si>
  <si>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</si>
  <si>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</si>
  <si>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</si>
  <si>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</si>
  <si>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</si>
  <si>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</si>
  <si>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</si>
  <si>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</si>
  <si>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</si>
  <si>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</si>
  <si>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</si>
  <si>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</si>
  <si>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</si>
  <si>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</si>
  <si>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</si>
  <si>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</si>
  <si>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</si>
  <si>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</si>
  <si>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</si>
  <si>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</si>
  <si>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</si>
  <si>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</si>
  <si>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</si>
  <si>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</si>
  <si>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</si>
  <si>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</si>
  <si>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</si>
  <si>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</si>
  <si>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</si>
  <si>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</si>
  <si>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</si>
  <si>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</si>
  <si>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</si>
  <si>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</si>
  <si>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</si>
  <si>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</si>
  <si>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</si>
  <si>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</si>
  <si>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</si>
  <si>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</si>
  <si>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</si>
  <si>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</si>
  <si>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</si>
  <si>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</si>
  <si>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</si>
  <si>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</si>
  <si>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</si>
  <si>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</si>
  <si>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</si>
  <si>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</si>
  <si>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</si>
  <si>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</si>
  <si>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</si>
  <si>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</si>
  <si>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</si>
  <si>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</si>
  <si>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</si>
  <si>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</si>
  <si>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</si>
  <si>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</si>
  <si>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</si>
  <si>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</si>
  <si>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</si>
  <si>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</si>
  <si>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</si>
  <si>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</si>
  <si>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</si>
  <si>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</si>
  <si>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</si>
  <si>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</si>
  <si>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</si>
  <si>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</si>
  <si>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</si>
  <si>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</si>
  <si>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</si>
  <si>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</si>
  <si>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</si>
  <si>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</si>
  <si>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</si>
  <si>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</si>
  <si>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</si>
  <si>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</si>
  <si>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</si>
  <si>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</si>
  <si>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</si>
  <si>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</si>
  <si>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</si>
  <si>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</si>
  <si>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</si>
  <si>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</si>
  <si>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</si>
  <si>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</si>
  <si>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</si>
  <si>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</si>
  <si>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</si>
  <si>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</si>
  <si>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</si>
  <si>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</si>
  <si>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</si>
  <si>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</si>
  <si>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</si>
  <si>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</si>
  <si>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</si>
  <si>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</si>
  <si>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</si>
  <si>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</si>
  <si>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</si>
  <si>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</si>
  <si>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</si>
  <si>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</si>
  <si>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</si>
  <si>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</si>
  <si>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</si>
  <si>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</si>
  <si>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</si>
  <si>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</si>
  <si>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</si>
  <si>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</si>
  <si>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</si>
  <si>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</si>
  <si>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</si>
  <si>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</si>
  <si>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</si>
  <si>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</si>
  <si>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</si>
  <si>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</si>
  <si>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</si>
  <si>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</si>
  <si>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</si>
  <si>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</si>
  <si>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</si>
  <si>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</si>
  <si>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</si>
  <si>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</si>
  <si>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</si>
  <si>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</si>
  <si>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</si>
  <si>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</si>
  <si>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</si>
  <si>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</si>
  <si>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</si>
  <si>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</si>
  <si>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</si>
  <si>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</si>
  <si>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</si>
  <si>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</si>
  <si>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</si>
  <si>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</si>
  <si>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</si>
  <si>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</si>
  <si>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</si>
  <si>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</si>
  <si>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</si>
  <si>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</si>
  <si>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</si>
  <si>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</si>
  <si>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</si>
  <si>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</si>
  <si>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</si>
  <si>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</si>
  <si>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</si>
  <si>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</si>
  <si>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</si>
  <si>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</si>
  <si>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</si>
  <si>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</si>
  <si>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</si>
  <si>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</si>
  <si>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</si>
  <si>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</si>
  <si>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</si>
  <si>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</si>
  <si>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</si>
  <si>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</si>
  <si>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</si>
  <si>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</si>
  <si>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</si>
  <si>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</si>
  <si>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</si>
  <si>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</si>
  <si>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</si>
  <si>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</si>
  <si>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</si>
  <si>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</si>
  <si>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</si>
  <si>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</si>
  <si>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</si>
  <si>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</si>
  <si>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</si>
  <si>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</si>
  <si>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</si>
  <si>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</si>
  <si>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</si>
  <si>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</si>
  <si>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</si>
  <si>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</si>
  <si>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</si>
  <si>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</si>
  <si>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</si>
  <si>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</si>
  <si>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</si>
  <si>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</si>
  <si>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</si>
  <si>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</si>
  <si>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</si>
  <si>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</si>
  <si>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</si>
  <si>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</si>
  <si>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</si>
  <si>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</si>
  <si>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</si>
  <si>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</si>
  <si>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</si>
  <si>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</si>
  <si>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</si>
  <si>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</si>
  <si>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</si>
  <si>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</si>
  <si>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</si>
  <si>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</si>
  <si>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</si>
  <si>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</si>
  <si>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</si>
  <si>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</si>
  <si>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</si>
  <si>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</si>
  <si>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</si>
  <si>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</si>
  <si>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</si>
  <si>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</si>
  <si>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</si>
  <si>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</si>
  <si>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</si>
  <si>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</si>
  <si>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</si>
  <si>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</si>
  <si>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</si>
  <si>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</si>
  <si>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</si>
  <si>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</si>
  <si>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</si>
  <si>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</si>
  <si>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</si>
  <si>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</si>
  <si>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</si>
  <si>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</si>
  <si>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</si>
  <si>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</si>
  <si>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</si>
  <si>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</si>
  <si>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</si>
  <si>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</si>
  <si>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</si>
  <si>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</si>
  <si>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</si>
  <si>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</si>
  <si>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</si>
  <si>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</si>
  <si>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</si>
  <si>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</si>
  <si>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</si>
  <si>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</si>
  <si>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</si>
  <si>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</si>
  <si>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</si>
  <si>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</si>
  <si>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</si>
  <si>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</si>
  <si>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</si>
  <si>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</si>
  <si>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</si>
  <si>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</si>
  <si>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</si>
  <si>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</si>
  <si>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</si>
  <si>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</si>
  <si>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</si>
  <si>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</si>
  <si>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</si>
  <si>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</si>
  <si>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</si>
  <si>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</si>
  <si>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</si>
  <si>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</si>
  <si>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</si>
  <si>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</si>
  <si>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</si>
  <si>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</si>
  <si>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</si>
  <si>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</si>
  <si>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</si>
  <si>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</si>
  <si>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</si>
  <si>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</si>
  <si>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</si>
  <si>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</si>
  <si>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</si>
  <si>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</si>
  <si>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</si>
  <si>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</si>
  <si>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</si>
  <si>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</si>
  <si>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</si>
  <si>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</si>
  <si>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</si>
  <si>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</si>
  <si>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</si>
  <si>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</si>
  <si>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</si>
  <si>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</si>
  <si>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</si>
  <si>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</si>
  <si>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</si>
  <si>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</si>
  <si>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</si>
  <si>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</si>
  <si>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</si>
  <si>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</si>
  <si>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</si>
  <si>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</si>
  <si>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</si>
  <si>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</si>
  <si>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</si>
  <si>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</si>
  <si>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</si>
  <si>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</si>
  <si>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</si>
  <si>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</si>
  <si>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</si>
  <si>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</si>
  <si>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</si>
  <si>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</si>
  <si>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</si>
  <si>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</si>
  <si>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</si>
  <si>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</si>
  <si>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</si>
  <si>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</si>
  <si>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</si>
  <si>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</si>
  <si>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</si>
  <si>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</si>
  <si>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</si>
  <si>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</si>
  <si>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</si>
  <si>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</si>
  <si>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</si>
  <si>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</si>
  <si>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</si>
  <si>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</si>
  <si>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</si>
  <si>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</si>
  <si>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</si>
  <si>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</si>
  <si>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</si>
  <si>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</si>
  <si>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</si>
  <si>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</si>
  <si>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</si>
  <si>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</si>
  <si>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</si>
  <si>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</si>
  <si>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</si>
  <si>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</si>
  <si>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</si>
  <si>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</si>
  <si>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</si>
  <si>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</si>
  <si>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</si>
  <si>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</si>
  <si>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</si>
  <si>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</si>
  <si>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</si>
  <si>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</si>
  <si>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</si>
  <si>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</si>
  <si>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</si>
  <si>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</si>
  <si>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</si>
  <si>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</si>
  <si>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</si>
  <si>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</si>
  <si>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</si>
  <si>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</si>
  <si>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</si>
  <si>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</si>
  <si>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</si>
  <si>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</si>
  <si>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</si>
  <si>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</si>
  <si>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</si>
  <si>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</si>
  <si>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</si>
  <si>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</si>
  <si>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</si>
  <si>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</si>
  <si>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</si>
  <si>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</si>
  <si>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</si>
  <si>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</si>
  <si>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</si>
  <si>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</si>
  <si>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</si>
  <si>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</si>
  <si>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</si>
  <si>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</si>
  <si>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</si>
  <si>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</si>
  <si>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</si>
  <si>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</si>
  <si>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</si>
  <si>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</si>
  <si>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</si>
  <si>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</si>
  <si>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</si>
  <si>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</si>
  <si>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</si>
  <si>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</si>
  <si>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</si>
  <si>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</si>
  <si>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</si>
  <si>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</si>
  <si>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</si>
  <si>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</si>
  <si>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</si>
  <si>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</si>
  <si>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</si>
  <si>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</si>
  <si>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</si>
  <si>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</si>
  <si>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</si>
  <si>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</si>
  <si>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</si>
  <si>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</si>
  <si>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</si>
  <si>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</si>
  <si>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</si>
  <si>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</si>
  <si>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</si>
  <si>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</si>
  <si>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</si>
  <si>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</si>
  <si>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</si>
  <si>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</si>
  <si>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</si>
  <si>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</si>
  <si>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</si>
  <si>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</si>
  <si>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</si>
  <si>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</si>
  <si>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</si>
  <si>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</si>
  <si>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</si>
  <si>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</si>
  <si>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</si>
  <si>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</si>
  <si>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</si>
  <si>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</si>
  <si>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</si>
  <si>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</si>
  <si>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</si>
  <si>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</si>
  <si>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</si>
  <si>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</si>
  <si>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</si>
  <si>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</si>
  <si>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</si>
  <si>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</si>
  <si>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</si>
  <si>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</si>
  <si>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</si>
  <si>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</si>
  <si>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</si>
  <si>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</si>
  <si>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</si>
  <si>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</si>
  <si>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</si>
  <si>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</si>
  <si>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</si>
  <si>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</si>
  <si>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</si>
  <si>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</si>
  <si>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</si>
  <si>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</si>
  <si>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</si>
  <si>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</si>
  <si>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</si>
  <si>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</si>
  <si>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</si>
  <si>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</si>
  <si>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</si>
  <si>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</si>
  <si>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</si>
  <si>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</si>
  <si>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</si>
  <si>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</si>
  <si>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</si>
  <si>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</si>
  <si>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</si>
  <si>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</si>
  <si>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</si>
  <si>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</si>
  <si>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</si>
  <si>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</si>
  <si>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</si>
  <si>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</si>
  <si>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</si>
  <si>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</si>
  <si>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</si>
  <si>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</si>
  <si>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</si>
  <si>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</si>
  <si>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</si>
  <si>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</si>
  <si>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</si>
  <si>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</si>
  <si>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</si>
  <si>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</si>
  <si>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</si>
  <si>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</si>
  <si>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</si>
  <si>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</si>
  <si>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</si>
  <si>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</si>
  <si>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</si>
  <si>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</si>
  <si>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</si>
  <si>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</si>
  <si>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</si>
  <si>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</si>
  <si>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</si>
  <si>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</si>
  <si>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</si>
  <si>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</si>
  <si>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</si>
  <si>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</si>
  <si>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</si>
  <si>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</si>
  <si>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</si>
  <si>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</si>
  <si>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</si>
  <si>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</si>
  <si>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</si>
  <si>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</si>
  <si>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</si>
  <si>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</si>
  <si>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</si>
  <si>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</si>
  <si>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</si>
  <si>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</si>
  <si>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</si>
  <si>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</si>
  <si>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</si>
  <si>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</si>
  <si>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</si>
  <si>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</si>
  <si>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</si>
  <si>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</si>
  <si>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</si>
  <si>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</si>
  <si>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</si>
  <si>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</si>
  <si>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</si>
  <si>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</si>
  <si>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</si>
  <si>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</si>
  <si>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</si>
  <si>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</si>
  <si>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</si>
  <si>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</si>
  <si>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</si>
  <si>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</si>
  <si>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</si>
  <si>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</si>
  <si>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</si>
  <si>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</si>
  <si>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</si>
  <si>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</si>
  <si>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</si>
  <si>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</si>
  <si>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</si>
  <si>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</si>
  <si>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</si>
  <si>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</si>
  <si>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</si>
  <si>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</si>
  <si>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</si>
  <si>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</si>
  <si>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</si>
  <si>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</si>
  <si>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</si>
  <si>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</si>
  <si>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</si>
  <si>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</si>
  <si>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</si>
  <si>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</si>
  <si>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</si>
  <si>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</si>
  <si>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</si>
  <si>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</si>
  <si>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</si>
  <si>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</si>
  <si>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</si>
  <si>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</si>
  <si>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</si>
  <si>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</si>
  <si>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</si>
  <si>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</si>
  <si>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</si>
  <si>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</si>
  <si>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</si>
  <si>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</si>
  <si>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</si>
  <si>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</si>
  <si>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</si>
  <si>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</si>
  <si>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</si>
  <si>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</si>
  <si>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</si>
  <si>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</si>
  <si>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</si>
  <si>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</si>
  <si>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</si>
  <si>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</si>
  <si>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</si>
  <si>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</si>
  <si>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</si>
  <si>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</si>
  <si>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</si>
  <si>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</si>
  <si>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</si>
  <si>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</si>
  <si>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</si>
  <si>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</si>
  <si>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</si>
  <si>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</si>
  <si>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</si>
  <si>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</si>
  <si>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</si>
  <si>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</si>
  <si>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</si>
  <si>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</si>
  <si>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</si>
  <si>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</si>
  <si>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</si>
  <si>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</si>
  <si>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</si>
  <si>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</si>
  <si>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</si>
  <si>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</si>
  <si>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</si>
  <si>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</si>
  <si>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</si>
  <si>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</si>
  <si>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</si>
  <si>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</si>
  <si>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</si>
  <si>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</si>
  <si>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</si>
  <si>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</si>
  <si>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</si>
  <si>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</si>
  <si>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</si>
  <si>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</si>
  <si>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</si>
  <si>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</si>
  <si>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</si>
  <si>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</si>
  <si>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</si>
  <si>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</si>
  <si>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</si>
  <si>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</si>
  <si>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</si>
  <si>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</si>
  <si>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</si>
  <si>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</si>
  <si>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</si>
  <si>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</si>
  <si>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</si>
  <si>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</si>
  <si>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</si>
  <si>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</si>
  <si>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</si>
  <si>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</si>
  <si>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</si>
  <si>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</si>
  <si>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</si>
  <si>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</si>
  <si>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</si>
  <si>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</si>
  <si>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</si>
  <si>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</si>
  <si>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</si>
  <si>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</si>
  <si>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</si>
  <si>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</si>
  <si>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</si>
  <si>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</si>
  <si>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</si>
  <si>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</si>
  <si>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</si>
  <si>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</si>
  <si>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</si>
  <si>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</si>
  <si>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</si>
  <si>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</si>
  <si>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</si>
  <si>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</si>
  <si>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</si>
  <si>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</si>
  <si>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</si>
  <si>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</si>
  <si>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</si>
  <si>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</si>
  <si>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</si>
  <si>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</si>
  <si>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</si>
  <si>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</si>
  <si>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</si>
  <si>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</si>
  <si>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</si>
  <si>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</si>
  <si>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</si>
  <si>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</si>
  <si>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</si>
  <si>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</si>
  <si>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</si>
  <si>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</si>
  <si>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</si>
  <si>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</si>
  <si>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</si>
  <si>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</si>
  <si>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</si>
  <si>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</si>
  <si>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</si>
  <si>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</si>
  <si>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</si>
  <si>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</si>
  <si>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</si>
  <si>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</si>
  <si>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</si>
  <si>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</si>
  <si>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</si>
  <si>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</si>
  <si>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</si>
  <si>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</si>
  <si>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</si>
  <si>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</si>
  <si>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</si>
  <si>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</si>
  <si>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</si>
  <si>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</si>
  <si>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</si>
  <si>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</si>
  <si>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</si>
  <si>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</si>
  <si>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</si>
  <si>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</si>
  <si>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</si>
  <si>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</si>
  <si>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</si>
  <si>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</si>
  <si>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</si>
  <si>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</si>
  <si>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</si>
  <si>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</si>
  <si>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</si>
  <si>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</si>
  <si>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</si>
  <si>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</si>
  <si>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</si>
  <si>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</si>
  <si>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</si>
  <si>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</si>
  <si>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</si>
  <si>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</si>
  <si>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</si>
  <si>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</si>
  <si>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</si>
  <si>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</si>
  <si>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</si>
  <si>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</si>
  <si>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</si>
  <si>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</si>
  <si>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</si>
  <si>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</si>
  <si>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</si>
  <si>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</si>
  <si>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</si>
  <si>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</si>
  <si>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</si>
  <si>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</si>
  <si>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</si>
  <si>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</si>
  <si>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</si>
  <si>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</si>
  <si>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</si>
  <si>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</si>
  <si>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</si>
  <si>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</si>
  <si>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</si>
  <si>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</si>
  <si>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</si>
  <si>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</si>
  <si>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</si>
  <si>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</si>
  <si>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</si>
  <si>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</si>
  <si>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</si>
  <si>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</si>
  <si>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</si>
  <si>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</si>
  <si>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</si>
  <si>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</si>
  <si>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</si>
  <si>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</si>
  <si>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</si>
  <si>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</si>
  <si>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</si>
  <si>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</si>
  <si>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</si>
  <si>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</si>
  <si>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</si>
  <si>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</si>
  <si>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</si>
  <si>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</si>
  <si>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</si>
  <si>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</si>
  <si>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</si>
  <si>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</si>
  <si>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</si>
  <si>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</si>
  <si>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</si>
  <si>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</si>
  <si>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</si>
  <si>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</si>
  <si>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</si>
  <si>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</si>
  <si>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</si>
  <si>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</si>
  <si>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</si>
  <si>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</si>
  <si>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</si>
  <si>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</si>
  <si>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</si>
  <si>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</si>
  <si>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</si>
  <si>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</si>
  <si>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</si>
  <si>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</si>
  <si>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</si>
  <si>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</si>
  <si>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</si>
  <si>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</si>
  <si>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</si>
  <si>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</si>
  <si>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</si>
  <si>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</si>
  <si>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</si>
  <si>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</si>
  <si>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</si>
  <si>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</si>
  <si>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</si>
  <si>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</si>
  <si>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</si>
  <si>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</si>
  <si>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</si>
  <si>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</si>
  <si>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</si>
  <si>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</si>
  <si>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</si>
  <si>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</si>
  <si>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</si>
  <si>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</si>
  <si>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</si>
  <si>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</si>
  <si>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</si>
  <si>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</si>
  <si>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</si>
  <si>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</si>
  <si>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</si>
  <si>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</si>
  <si>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</si>
  <si>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</si>
  <si>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</si>
  <si>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</si>
  <si>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</si>
  <si>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</si>
  <si>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</si>
  <si>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</si>
  <si>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</si>
  <si>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</si>
  <si>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</si>
  <si>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</si>
  <si>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</si>
  <si>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</si>
  <si>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</si>
  <si>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</si>
  <si>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</si>
  <si>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</si>
  <si>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</si>
  <si>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</si>
  <si>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</si>
  <si>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</si>
  <si>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</si>
  <si>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</si>
  <si>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</si>
  <si>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</si>
  <si>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</si>
  <si>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</si>
  <si>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</si>
  <si>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</si>
  <si>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</si>
  <si>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</si>
  <si>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</si>
  <si>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</si>
  <si>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</si>
  <si>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</si>
  <si>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</si>
  <si>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</si>
  <si>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</si>
  <si>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</si>
  <si>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</si>
  <si>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</si>
  <si>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</si>
  <si>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</si>
  <si>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</si>
  <si>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</si>
  <si>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</si>
  <si>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</si>
  <si>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</si>
  <si>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</si>
  <si>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</si>
  <si>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</si>
  <si>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</si>
  <si>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</si>
  <si>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</si>
  <si>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</si>
  <si>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</si>
  <si>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</si>
  <si>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</si>
  <si>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</si>
  <si>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</si>
  <si>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</si>
  <si>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</si>
  <si>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</si>
  <si>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</si>
  <si>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</si>
  <si>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</si>
  <si>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</si>
  <si>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</si>
  <si>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</si>
  <si>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</si>
  <si>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</si>
  <si>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</si>
  <si>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</si>
  <si>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</si>
  <si>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</si>
  <si>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</si>
  <si>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</si>
  <si>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</si>
  <si>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</si>
  <si>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</si>
  <si>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</si>
  <si>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</si>
  <si>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</si>
  <si>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</si>
  <si>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</si>
  <si>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</si>
  <si>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</si>
  <si>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</si>
  <si>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</si>
  <si>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</si>
  <si>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</si>
  <si>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</si>
  <si>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</si>
  <si>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</si>
  <si>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</si>
  <si>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</si>
  <si>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</si>
  <si>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</si>
  <si>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</si>
  <si>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</si>
  <si>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</si>
  <si>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</si>
  <si>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</si>
  <si>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</si>
  <si>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</si>
  <si>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</si>
  <si>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</si>
  <si>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</si>
  <si>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</si>
  <si>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</si>
  <si>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</si>
  <si>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</si>
  <si>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</si>
  <si>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</si>
  <si>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</si>
  <si>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</si>
  <si>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</si>
  <si>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</si>
  <si>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</si>
  <si>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</si>
  <si>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</si>
  <si>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</si>
  <si>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</si>
  <si>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</si>
  <si>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</si>
  <si>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</si>
  <si>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</si>
  <si>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</si>
  <si>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</si>
  <si>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</si>
  <si>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</si>
  <si>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</si>
  <si>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</si>
  <si>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</si>
  <si>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</si>
  <si>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</si>
  <si>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</si>
  <si>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</si>
  <si>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</si>
  <si>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</si>
  <si>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</si>
  <si>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</si>
  <si>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</si>
  <si>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</si>
  <si>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</si>
  <si>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</si>
  <si>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</si>
  <si>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</si>
  <si>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</si>
  <si>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</si>
  <si>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</si>
  <si>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</si>
  <si>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</si>
  <si>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</si>
  <si>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</si>
  <si>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</si>
  <si>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</si>
  <si>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</si>
  <si>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</si>
  <si>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</si>
  <si>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</si>
  <si>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</si>
  <si>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</si>
  <si>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</si>
  <si>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</si>
  <si>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</si>
  <si>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</si>
  <si>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</si>
  <si>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</si>
  <si>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</si>
  <si>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</si>
  <si>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</si>
  <si>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</si>
  <si>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</si>
  <si>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</si>
  <si>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</si>
  <si>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</si>
  <si>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</si>
  <si>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</si>
  <si>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</si>
  <si>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</si>
  <si>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</si>
  <si>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</si>
  <si>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</si>
  <si>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</si>
  <si>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</si>
  <si>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</si>
  <si>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</si>
  <si>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</si>
  <si>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</si>
  <si>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</si>
  <si>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</si>
  <si>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</si>
  <si>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</si>
  <si>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</si>
  <si>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</si>
  <si>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</si>
  <si>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</si>
  <si>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</si>
  <si>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</si>
  <si>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</si>
  <si>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</si>
  <si>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</si>
  <si>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</si>
  <si>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</si>
  <si>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</si>
  <si>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</si>
  <si>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</si>
  <si>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</si>
  <si>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</si>
  <si>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</si>
  <si>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</si>
  <si>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</si>
  <si>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</si>
  <si>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</si>
  <si>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</si>
  <si>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</si>
  <si>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</si>
  <si>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</si>
  <si>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</si>
  <si>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</si>
  <si>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</si>
  <si>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</si>
  <si>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</si>
  <si>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</si>
  <si>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</si>
  <si>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</si>
  <si>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</si>
  <si>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</si>
  <si>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</si>
  <si>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</si>
  <si>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</si>
  <si>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</si>
  <si>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</si>
  <si>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</si>
  <si>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</si>
  <si>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</si>
  <si>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</si>
  <si>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</si>
  <si>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</si>
  <si>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</si>
  <si>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</si>
  <si>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</si>
  <si>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</si>
  <si>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</si>
  <si>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</si>
  <si>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</si>
  <si>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</si>
  <si>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</si>
  <si>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</si>
  <si>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</si>
  <si>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</si>
  <si>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</si>
  <si>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</si>
  <si>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</si>
  <si>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</si>
  <si>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</si>
  <si>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</si>
  <si>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</si>
  <si>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</si>
  <si>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</si>
  <si>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</si>
  <si>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</si>
  <si>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</si>
  <si>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</si>
  <si>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</si>
  <si>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</si>
  <si>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</si>
  <si>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</si>
  <si>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</si>
  <si>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</si>
  <si>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</si>
  <si>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</si>
  <si>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</si>
  <si>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</si>
  <si>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</si>
  <si>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</si>
  <si>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</si>
  <si>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</si>
  <si>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</si>
  <si>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</si>
  <si>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</si>
  <si>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</si>
  <si>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</si>
  <si>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</si>
  <si>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</si>
  <si>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</si>
  <si>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</si>
  <si>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</si>
  <si>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</si>
  <si>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</si>
  <si>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</si>
  <si>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</si>
  <si>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</si>
  <si>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</si>
  <si>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</si>
  <si>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</si>
  <si>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</si>
  <si>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</si>
  <si>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</si>
  <si>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</si>
  <si>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</si>
  <si>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</si>
  <si>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</si>
  <si>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</si>
  <si>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</si>
  <si>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</si>
  <si>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</si>
  <si>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</si>
  <si>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</si>
  <si>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</si>
  <si>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</si>
  <si>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</si>
  <si>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</si>
  <si>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</si>
  <si>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</si>
  <si>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</si>
  <si>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</si>
  <si>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</si>
  <si>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</si>
  <si>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</si>
  <si>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</si>
  <si>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</si>
  <si>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</si>
  <si>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</si>
  <si>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</si>
  <si>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</si>
  <si>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</si>
  <si>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</si>
  <si>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</si>
  <si>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</si>
  <si>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</si>
  <si>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</si>
  <si>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</si>
  <si>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</si>
  <si>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</si>
  <si>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</si>
  <si>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</si>
  <si>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</si>
  <si>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</si>
  <si>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</si>
  <si>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</si>
  <si>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</si>
  <si>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</si>
  <si>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</si>
  <si>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</si>
  <si>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</si>
  <si>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</si>
  <si>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</si>
  <si>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</si>
  <si>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</si>
  <si>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</si>
  <si>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</si>
  <si>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</si>
  <si>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</si>
  <si>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</si>
  <si>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</si>
  <si>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</si>
  <si>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</si>
  <si>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</si>
  <si>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</si>
  <si>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</si>
  <si>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</si>
  <si>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</si>
  <si>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</si>
  <si>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</si>
  <si>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</si>
  <si>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</si>
  <si>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</si>
  <si>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</si>
  <si>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</si>
  <si>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</si>
  <si>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</si>
  <si>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</si>
  <si>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</si>
  <si>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</si>
  <si>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</si>
  <si>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</si>
  <si>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</si>
  <si>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</si>
  <si>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</si>
  <si>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</si>
  <si>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</si>
  <si>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</si>
  <si>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</si>
  <si>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</si>
  <si>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</si>
  <si>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</si>
  <si>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</si>
  <si>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</si>
  <si>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</si>
  <si>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</si>
  <si>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</si>
  <si>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</si>
  <si>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</si>
  <si>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</si>
  <si>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</si>
  <si>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</si>
  <si>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</si>
  <si>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</si>
  <si>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</si>
  <si>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</si>
  <si>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</si>
  <si>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</si>
  <si>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</si>
  <si>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</si>
  <si>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</si>
  <si>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</si>
  <si>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</si>
  <si>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</si>
  <si>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</si>
  <si>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</si>
  <si>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</si>
  <si>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</si>
  <si>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</si>
  <si>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</si>
  <si>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</si>
  <si>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</si>
  <si>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</si>
  <si>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</si>
  <si>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</si>
  <si>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</si>
  <si>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</si>
  <si>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</si>
  <si>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</si>
  <si>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</si>
  <si>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</si>
  <si>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</si>
  <si>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</si>
  <si>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</si>
  <si>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</si>
  <si>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</si>
  <si>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</si>
  <si>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</si>
  <si>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</si>
  <si>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</si>
  <si>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</si>
  <si>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</si>
  <si>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</si>
  <si>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</si>
  <si>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</si>
  <si>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</si>
  <si>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</si>
  <si>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</si>
  <si>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</si>
  <si>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</si>
  <si>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</si>
  <si>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</si>
  <si>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</si>
  <si>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</si>
  <si>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</si>
  <si>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</si>
  <si>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</si>
  <si>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</si>
  <si>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</si>
  <si>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</si>
  <si>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</si>
  <si>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</si>
  <si>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</si>
  <si>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</si>
  <si>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</si>
  <si>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</si>
  <si>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</si>
  <si>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</si>
  <si>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</si>
  <si>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</si>
  <si>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</si>
  <si>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</si>
  <si>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</si>
  <si>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</si>
  <si>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</si>
  <si>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</si>
  <si>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</si>
  <si>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</si>
  <si>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</si>
  <si>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</si>
  <si>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</si>
  <si>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</si>
  <si>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</si>
  <si>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</si>
  <si>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</si>
  <si>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</si>
  <si>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</si>
  <si>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</si>
  <si>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</si>
  <si>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</si>
  <si>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</si>
  <si>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</si>
  <si>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</si>
  <si>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</si>
  <si>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</si>
  <si>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</si>
  <si>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</si>
  <si>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</si>
  <si>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</si>
  <si>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</si>
  <si>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</si>
  <si>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</si>
  <si>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</si>
  <si>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</si>
  <si>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</si>
  <si>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</si>
  <si>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</si>
  <si>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</si>
  <si>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</si>
  <si>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</si>
  <si>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</si>
  <si>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</si>
  <si>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</si>
  <si>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</si>
  <si>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</si>
  <si>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</si>
  <si>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</si>
  <si>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</si>
  <si>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</si>
  <si>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</si>
  <si>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</si>
  <si>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</si>
  <si>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</si>
  <si>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</si>
  <si>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</si>
  <si>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</si>
  <si>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</si>
  <si>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</si>
  <si>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</si>
  <si>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</si>
  <si>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</si>
  <si>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</si>
  <si>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</si>
  <si>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</si>
  <si>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</si>
  <si>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</si>
  <si>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</si>
  <si>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</si>
  <si>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</si>
  <si>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</si>
  <si>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</si>
  <si>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</si>
  <si>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</si>
  <si>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</si>
  <si>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</si>
  <si>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</si>
  <si>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</si>
  <si>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</si>
  <si>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</si>
  <si>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</si>
  <si>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</si>
  <si>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</si>
  <si>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</si>
  <si>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</si>
  <si>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</si>
  <si>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</si>
  <si>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</si>
  <si>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</si>
  <si>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</si>
  <si>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</si>
  <si>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</si>
  <si>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</si>
  <si>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</si>
  <si>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</si>
  <si>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</si>
  <si>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</si>
  <si>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</si>
  <si>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</si>
  <si>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</si>
  <si>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</si>
  <si>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</si>
  <si>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</si>
  <si>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</si>
  <si>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</si>
  <si>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</si>
  <si>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</si>
  <si>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</si>
  <si>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</si>
  <si>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</si>
  <si>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</si>
  <si>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</si>
  <si>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</si>
  <si>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</si>
  <si>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</si>
  <si>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</si>
  <si>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</si>
  <si>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</si>
  <si>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</si>
  <si>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</si>
  <si>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</si>
  <si>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</si>
  <si>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</si>
  <si>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</si>
  <si>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</si>
  <si>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</si>
  <si>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</si>
  <si>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</si>
  <si>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</si>
  <si>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</si>
  <si>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</si>
  <si>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</si>
  <si>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</si>
  <si>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</si>
  <si>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</si>
  <si>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</si>
  <si>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</si>
  <si>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</si>
  <si>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</si>
  <si>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</si>
  <si>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</si>
  <si>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</si>
  <si>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</si>
  <si>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</si>
  <si>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</si>
  <si>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</si>
  <si>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</si>
  <si>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</si>
  <si>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</si>
  <si>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</si>
  <si>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</si>
  <si>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</si>
  <si>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</si>
  <si>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</si>
  <si>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</si>
  <si>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</si>
  <si>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</si>
  <si>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</si>
  <si>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</si>
  <si>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</si>
  <si>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</si>
  <si>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</si>
  <si>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</si>
  <si>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</si>
  <si>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</si>
  <si>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</si>
  <si>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</si>
  <si>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</si>
  <si>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</si>
  <si>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</si>
  <si>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</si>
  <si>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</si>
  <si>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</si>
  <si>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</si>
  <si>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</si>
  <si>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</si>
  <si>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</si>
  <si>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</si>
  <si>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</si>
  <si>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</si>
  <si>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</si>
  <si>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</si>
  <si>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</si>
  <si>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</si>
  <si>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</si>
  <si>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</si>
  <si>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</si>
  <si>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</si>
  <si>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</si>
  <si>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</si>
  <si>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</si>
  <si>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</si>
  <si>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</si>
  <si>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</si>
  <si>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</si>
  <si>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</si>
  <si>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</si>
  <si>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</si>
  <si>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</si>
  <si>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</si>
  <si>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</si>
  <si>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</si>
  <si>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</si>
  <si>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</si>
  <si>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</si>
  <si>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</si>
  <si>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</si>
  <si>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</si>
  <si>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</si>
  <si>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</si>
  <si>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</si>
  <si>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</si>
  <si>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</si>
  <si>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</si>
  <si>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</si>
  <si>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</si>
  <si>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</si>
  <si>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</si>
  <si>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</si>
  <si>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</si>
  <si>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</si>
  <si>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</si>
  <si>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</si>
  <si>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</si>
  <si>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</si>
  <si>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</si>
  <si>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</si>
  <si>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</si>
  <si>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</si>
  <si>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</si>
  <si>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</si>
  <si>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</si>
  <si>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</si>
  <si>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</si>
  <si>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</si>
  <si>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</si>
  <si>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</si>
  <si>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</si>
  <si>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</si>
  <si>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</si>
  <si>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</si>
  <si>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</si>
  <si>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</si>
  <si>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</si>
  <si>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</si>
  <si>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</si>
  <si>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</si>
  <si>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</si>
  <si>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</si>
  <si>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</si>
  <si>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</si>
  <si>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</si>
  <si>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</si>
  <si>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</si>
  <si>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</si>
  <si>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</si>
  <si>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</si>
  <si>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</si>
  <si>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</si>
  <si>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</si>
  <si>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</si>
  <si>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</si>
  <si>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</si>
  <si>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</si>
  <si>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</si>
  <si>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</si>
  <si>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</si>
  <si>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</si>
  <si>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</si>
  <si>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</si>
  <si>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</si>
  <si>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</si>
  <si>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</si>
  <si>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</si>
  <si>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</si>
  <si>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</si>
  <si>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</si>
  <si>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</si>
  <si>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</si>
  <si>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</si>
  <si>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</si>
  <si>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</si>
  <si>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</si>
  <si>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</si>
  <si>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</si>
  <si>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</si>
  <si>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</si>
  <si>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</si>
  <si>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</si>
  <si>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</si>
  <si>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</si>
  <si>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</si>
  <si>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</si>
  <si>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</si>
  <si>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</si>
  <si>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</si>
  <si>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</si>
  <si>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</si>
  <si>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</si>
  <si>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</si>
  <si>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</si>
  <si>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</si>
  <si>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</si>
  <si>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</si>
  <si>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</si>
  <si>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</si>
  <si>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</si>
  <si>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</si>
  <si>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</si>
  <si>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</si>
  <si>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</si>
  <si>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</si>
  <si>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</si>
  <si>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</si>
  <si>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</si>
  <si>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</si>
  <si>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</si>
  <si>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</si>
  <si>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</si>
  <si>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</si>
  <si>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</si>
  <si>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</si>
  <si>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</si>
  <si>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</si>
  <si>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</si>
  <si>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</si>
  <si>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</si>
  <si>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</si>
  <si>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</si>
  <si>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</si>
  <si>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</si>
  <si>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</si>
  <si>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</si>
  <si>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</si>
  <si>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</si>
  <si>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</si>
  <si>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</si>
  <si>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</si>
  <si>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</si>
  <si>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</si>
  <si>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</si>
  <si>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</si>
  <si>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</si>
  <si>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</si>
  <si>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</si>
  <si>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</si>
  <si>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</si>
  <si>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</si>
  <si>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</si>
  <si>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</si>
  <si>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</si>
  <si>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</si>
  <si>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</si>
  <si>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</si>
  <si>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</si>
  <si>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</si>
  <si>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</si>
  <si>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</si>
  <si>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</si>
  <si>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</si>
  <si>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</si>
  <si>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</si>
  <si>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</si>
  <si>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</si>
  <si>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</si>
  <si>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</si>
  <si>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</si>
  <si>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</si>
  <si>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</si>
  <si>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</si>
  <si>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</si>
  <si>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</si>
  <si>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</si>
  <si>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</si>
  <si>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</si>
  <si>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</si>
  <si>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</si>
  <si>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</si>
  <si>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</si>
  <si>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</si>
  <si>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</si>
  <si>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</si>
  <si>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</si>
  <si>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</si>
  <si>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</si>
  <si>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</si>
  <si>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</si>
  <si>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</si>
  <si>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</si>
  <si>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</si>
  <si>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</si>
  <si>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</si>
  <si>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</si>
  <si>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</si>
  <si>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</si>
  <si>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</si>
  <si>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</si>
  <si>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</si>
  <si>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</si>
  <si>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</si>
  <si>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</si>
  <si>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</si>
  <si>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</si>
  <si>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</si>
  <si>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</si>
  <si>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</si>
  <si>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</si>
  <si>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</si>
  <si>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</si>
  <si>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</si>
  <si>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</si>
  <si>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</si>
  <si>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</si>
  <si>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</si>
  <si>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</si>
  <si>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</si>
  <si>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</si>
  <si>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</si>
  <si>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</si>
  <si>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</si>
  <si>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</si>
  <si>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</si>
  <si>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</si>
  <si>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</si>
  <si>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</si>
  <si>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</si>
  <si>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</si>
  <si>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</si>
  <si>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</si>
  <si>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</si>
  <si>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</si>
  <si>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</si>
  <si>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</si>
  <si>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</si>
  <si>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</si>
  <si>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</si>
  <si>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</si>
  <si>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</si>
  <si>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</si>
  <si>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</si>
  <si>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</si>
  <si>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</si>
  <si>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</si>
  <si>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</si>
  <si>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</si>
  <si>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</si>
  <si>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</si>
  <si>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</si>
  <si>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</si>
  <si>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</si>
  <si>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</si>
  <si>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</si>
  <si>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</si>
  <si>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</si>
  <si>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</si>
  <si>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</si>
  <si>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</si>
  <si>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</si>
  <si>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</si>
  <si>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</si>
  <si>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</si>
  <si>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</si>
  <si>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</si>
  <si>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</si>
  <si>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</si>
  <si>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</si>
  <si>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</si>
  <si>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</si>
  <si>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</si>
  <si>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</si>
  <si>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</si>
  <si>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</si>
  <si>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</si>
  <si>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</si>
  <si>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</si>
  <si>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</si>
  <si>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</si>
  <si>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</si>
  <si>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</si>
  <si>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</si>
  <si>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</si>
  <si>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</si>
  <si>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</si>
  <si>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</si>
  <si>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</si>
  <si>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</si>
  <si>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</si>
  <si>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</si>
  <si>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</si>
  <si>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</si>
  <si>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</si>
  <si>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</si>
  <si>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</si>
  <si>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</si>
  <si>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</si>
  <si>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</si>
  <si>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</si>
  <si>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</si>
  <si>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</si>
  <si>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</si>
  <si>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</si>
  <si>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</si>
  <si>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</si>
  <si>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</si>
  <si>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</si>
  <si>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</si>
  <si>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</si>
  <si>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</si>
  <si>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</si>
  <si>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</si>
  <si>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</si>
  <si>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</si>
  <si>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</si>
  <si>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</si>
  <si>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</si>
  <si>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</si>
  <si>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</si>
  <si>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</si>
  <si>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</si>
  <si>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</si>
  <si>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</si>
  <si>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</si>
  <si>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</si>
  <si>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</si>
  <si>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</si>
  <si>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</si>
  <si>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</si>
  <si>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</si>
  <si>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</si>
  <si>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</si>
  <si>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</si>
  <si>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</si>
  <si>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</si>
  <si>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</si>
  <si>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</si>
  <si>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</si>
  <si>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</si>
  <si>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</si>
  <si>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</si>
  <si>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</si>
  <si>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</si>
  <si>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</si>
  <si>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</si>
  <si>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</si>
  <si>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</si>
  <si>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</si>
  <si>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</si>
  <si>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</si>
  <si>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</si>
  <si>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</si>
  <si>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</si>
  <si>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</si>
  <si>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</si>
  <si>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</si>
  <si>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</si>
  <si>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</si>
  <si>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</si>
  <si>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</si>
  <si>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</si>
  <si>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</si>
  <si>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</si>
  <si>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</si>
  <si>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</si>
  <si>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</si>
  <si>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</si>
  <si>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</si>
  <si>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</si>
  <si>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</si>
  <si>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</si>
  <si>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</si>
  <si>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</si>
  <si>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</si>
  <si>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</si>
  <si>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</si>
  <si>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</si>
  <si>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</si>
  <si>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</si>
  <si>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</si>
  <si>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</si>
  <si>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</si>
  <si>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</si>
  <si>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</si>
  <si>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</si>
  <si>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</si>
  <si>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</si>
  <si>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</si>
  <si>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</si>
  <si>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</si>
  <si>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</si>
  <si>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</si>
  <si>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</si>
  <si>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</si>
  <si>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</si>
  <si>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</si>
  <si>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</si>
  <si>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</si>
  <si>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</si>
  <si>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</si>
  <si>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</si>
  <si>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</si>
  <si>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</si>
  <si>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</si>
  <si>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</si>
  <si>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</si>
  <si>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</si>
  <si>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</si>
  <si>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</si>
  <si>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</si>
  <si>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</si>
  <si>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</si>
  <si>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</si>
  <si>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</si>
  <si>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</si>
  <si>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</si>
  <si>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</si>
  <si>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</si>
  <si>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</si>
  <si>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</si>
  <si>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</si>
  <si>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</si>
  <si>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</si>
  <si>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</si>
  <si>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</si>
  <si>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</si>
  <si>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</si>
  <si>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</si>
  <si>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</si>
  <si>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</si>
  <si>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</si>
  <si>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</si>
  <si>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</si>
  <si>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</si>
  <si>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</si>
  <si>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</si>
  <si>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</si>
  <si>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</si>
  <si>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</si>
  <si>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</si>
  <si>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</si>
  <si>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</si>
  <si>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</si>
  <si>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</si>
  <si>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</si>
  <si>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</si>
  <si>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</si>
  <si>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</si>
  <si>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</si>
  <si>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</si>
  <si>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</si>
  <si>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</si>
  <si>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</si>
  <si>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</si>
  <si>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</si>
  <si>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</si>
  <si>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</si>
  <si>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</si>
  <si>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</si>
  <si>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</si>
  <si>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</si>
  <si>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</si>
  <si>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</si>
  <si>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</si>
  <si>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</si>
  <si>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</si>
  <si>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</si>
  <si>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</si>
  <si>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</si>
  <si>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</si>
  <si>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</si>
  <si>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</si>
  <si>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</si>
  <si>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</si>
  <si>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</si>
  <si>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</si>
  <si>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</si>
  <si>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</si>
  <si>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</si>
  <si>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</si>
  <si>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</si>
  <si>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</si>
  <si>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</si>
  <si>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</si>
  <si>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</si>
  <si>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</si>
  <si>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</si>
  <si>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</si>
  <si>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</si>
  <si>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</si>
  <si>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</si>
  <si>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</si>
  <si>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</si>
  <si>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</si>
  <si>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</si>
  <si>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</si>
  <si>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</si>
  <si>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</si>
  <si>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</si>
  <si>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</si>
  <si>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</si>
  <si>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</si>
  <si>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</si>
  <si>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</si>
  <si>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</si>
  <si>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</si>
  <si>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</si>
  <si>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</si>
  <si>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</si>
  <si>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</si>
  <si>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</si>
  <si>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</si>
  <si>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</si>
  <si>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</si>
  <si>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</si>
  <si>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</si>
  <si>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</si>
  <si>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</si>
  <si>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</si>
  <si>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</si>
  <si>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</si>
  <si>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</si>
  <si>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</si>
  <si>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</si>
  <si>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</si>
  <si>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</si>
  <si>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</si>
  <si>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</si>
  <si>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</si>
  <si>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</si>
  <si>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</si>
  <si>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</si>
  <si>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</si>
  <si>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</si>
  <si>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</si>
  <si>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</si>
  <si>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</si>
  <si>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</si>
  <si>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</si>
  <si>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</si>
  <si>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</si>
  <si>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</si>
  <si>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</si>
  <si>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</si>
  <si>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</si>
  <si>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</si>
  <si>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</si>
  <si>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</si>
  <si>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</si>
  <si>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</si>
  <si>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</si>
  <si>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</si>
  <si>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</si>
  <si>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</si>
  <si>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</si>
  <si>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</si>
  <si>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</si>
  <si>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</si>
  <si>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</si>
  <si>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</si>
  <si>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</si>
  <si>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</si>
  <si>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</si>
  <si>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</si>
  <si>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</si>
  <si>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</si>
  <si>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</si>
  <si>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</si>
  <si>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</si>
  <si>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</si>
  <si>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</si>
  <si>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</si>
  <si>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</si>
  <si>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</si>
  <si>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</si>
  <si>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</si>
  <si>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</si>
  <si>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</si>
  <si>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</si>
  <si>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</si>
  <si>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</si>
  <si>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</si>
  <si>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</si>
  <si>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</si>
  <si>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</si>
  <si>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</si>
  <si>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</si>
  <si>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</si>
  <si>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</si>
  <si>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</si>
  <si>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</si>
  <si>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</si>
  <si>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</si>
  <si>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</si>
  <si>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</si>
  <si>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</si>
  <si>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</si>
  <si>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</si>
  <si>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</si>
  <si>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</si>
  <si>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</si>
  <si>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</si>
  <si>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</si>
  <si>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</si>
  <si>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</si>
  <si>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</si>
  <si>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</si>
  <si>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</si>
  <si>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</si>
  <si>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</si>
  <si>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</si>
  <si>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</si>
  <si>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</si>
  <si>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</si>
  <si>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</si>
  <si>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</si>
  <si>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</si>
  <si>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</si>
  <si>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</si>
  <si>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</si>
  <si>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</si>
  <si>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</si>
  <si>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</si>
  <si>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</si>
  <si>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</si>
  <si>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</si>
  <si>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</si>
  <si>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</si>
  <si>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</si>
  <si>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</si>
  <si>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</si>
  <si>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</si>
  <si>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</si>
  <si>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</si>
  <si>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</si>
  <si>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</si>
  <si>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</si>
  <si>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</si>
  <si>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</si>
  <si>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</si>
  <si>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</si>
  <si>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</si>
  <si>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</si>
  <si>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</si>
  <si>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</si>
  <si>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</si>
  <si>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</si>
  <si>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</si>
  <si>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</si>
  <si>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</si>
  <si>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</si>
  <si>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</si>
  <si>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</si>
  <si>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</si>
  <si>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</si>
  <si>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</si>
  <si>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</si>
  <si>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</si>
  <si>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</si>
  <si>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</si>
  <si>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</si>
  <si>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</si>
  <si>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</si>
  <si>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</si>
  <si>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</si>
  <si>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</si>
  <si>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</si>
  <si>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</si>
  <si>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</si>
  <si>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</si>
  <si>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</si>
  <si>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</si>
  <si>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</si>
  <si>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</si>
  <si>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</si>
  <si>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</si>
  <si>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</si>
  <si>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</si>
  <si>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</si>
  <si>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</si>
  <si>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</si>
  <si>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</si>
  <si>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</si>
  <si>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</si>
  <si>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</si>
  <si>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</si>
  <si>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</si>
  <si>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</si>
  <si>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</si>
  <si>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</si>
  <si>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</si>
  <si>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</si>
  <si>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</si>
  <si>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</si>
  <si>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</si>
  <si>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</si>
  <si>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</si>
  <si>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</si>
  <si>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</si>
  <si>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</si>
  <si>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</si>
  <si>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</si>
  <si>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</si>
  <si>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</si>
  <si>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</si>
  <si>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</si>
  <si>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</si>
  <si>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</si>
  <si>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</si>
  <si>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</si>
  <si>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</si>
  <si>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</si>
  <si>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</si>
  <si>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</si>
  <si>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</si>
  <si>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</si>
  <si>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</si>
  <si>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</si>
  <si>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</si>
  <si>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</si>
  <si>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</si>
  <si>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</si>
  <si>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</si>
  <si>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</si>
  <si>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</si>
  <si>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</si>
  <si>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</si>
  <si>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</si>
  <si>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</si>
  <si>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</si>
  <si>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</si>
  <si>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</si>
  <si>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</si>
  <si>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</si>
  <si>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</si>
  <si>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</si>
  <si>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</si>
  <si>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</si>
  <si>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</si>
  <si>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</si>
  <si>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</si>
  <si>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</si>
  <si>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</si>
  <si>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</si>
  <si>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</si>
  <si>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</si>
  <si>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</si>
  <si>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</si>
  <si>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</si>
  <si>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</si>
  <si>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</si>
  <si>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</si>
  <si>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</si>
  <si>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</si>
  <si>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</si>
  <si>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</si>
  <si>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</si>
  <si>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</si>
  <si>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</si>
  <si>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</si>
  <si>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</si>
  <si>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</si>
  <si>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</si>
  <si>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</si>
  <si>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</si>
  <si>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</si>
  <si>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</si>
  <si>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</si>
  <si>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</si>
  <si>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</si>
  <si>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</si>
  <si>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</si>
  <si>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</si>
  <si>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</si>
  <si>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</si>
  <si>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</si>
  <si>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</si>
  <si>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</si>
  <si>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</si>
  <si>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</si>
  <si>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</si>
  <si>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</si>
  <si>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</si>
  <si>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</si>
  <si>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</si>
  <si>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</si>
  <si>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</si>
  <si>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</si>
  <si>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</si>
  <si>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</si>
  <si>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</si>
  <si>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</si>
  <si>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</si>
  <si>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</si>
  <si>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</si>
  <si>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</si>
  <si>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</si>
  <si>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</si>
  <si>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</si>
  <si>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</si>
  <si>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</si>
  <si>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</si>
  <si>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</si>
  <si>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</si>
  <si>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</si>
  <si>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</si>
  <si>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</si>
  <si>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</si>
  <si>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</si>
  <si>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</si>
  <si>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</si>
  <si>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</si>
  <si>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</si>
  <si>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</si>
  <si>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</si>
  <si>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</si>
  <si>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</si>
  <si>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</si>
  <si>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</si>
  <si>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</si>
  <si>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</si>
  <si>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</si>
  <si>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</si>
  <si>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</si>
  <si>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</si>
  <si>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</si>
  <si>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</si>
  <si>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</si>
  <si>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</si>
  <si>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</si>
  <si>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</si>
  <si>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</si>
  <si>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</si>
  <si>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</si>
  <si>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</si>
  <si>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</si>
  <si>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</si>
  <si>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</si>
  <si>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</si>
  <si>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</si>
  <si>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</si>
  <si>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</si>
  <si>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</si>
  <si>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</si>
  <si>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</si>
  <si>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</si>
  <si>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</si>
  <si>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</si>
  <si>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</si>
  <si>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</si>
  <si>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</si>
  <si>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</si>
  <si>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</si>
  <si>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</si>
  <si>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</si>
  <si>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</si>
  <si>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</si>
  <si>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</si>
  <si>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</si>
  <si>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</si>
  <si>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</si>
  <si>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</si>
  <si>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</si>
  <si>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</si>
  <si>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</si>
  <si>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</si>
  <si>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</si>
  <si>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</si>
  <si>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</si>
  <si>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</si>
  <si>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</si>
  <si>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</si>
  <si>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</si>
  <si>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</si>
  <si>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</si>
  <si>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</si>
  <si>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</si>
  <si>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</si>
  <si>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</si>
  <si>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</si>
  <si>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</si>
  <si>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</si>
  <si>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</si>
  <si>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</si>
  <si>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</si>
  <si>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</si>
  <si>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</si>
  <si>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</si>
  <si>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</si>
  <si>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</si>
  <si>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</si>
  <si>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</si>
  <si>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</si>
  <si>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</si>
  <si>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</si>
  <si>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</si>
  <si>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</si>
  <si>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</si>
  <si>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</si>
  <si>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</si>
  <si>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</si>
  <si>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</si>
  <si>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</si>
  <si>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</si>
  <si>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</si>
  <si>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</si>
  <si>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</si>
  <si>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</si>
  <si>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</si>
  <si>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</si>
  <si>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</si>
  <si>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</si>
  <si>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</si>
  <si>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</si>
  <si>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</si>
  <si>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</si>
  <si>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</si>
  <si>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</si>
  <si>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</si>
  <si>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</si>
  <si>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</si>
  <si>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</si>
  <si>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</si>
  <si>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</si>
  <si>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</si>
  <si>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</si>
  <si>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</si>
  <si>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</si>
  <si>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</si>
  <si>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</si>
  <si>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</si>
  <si>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</si>
  <si>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</si>
  <si>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</si>
  <si>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</si>
  <si>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</si>
  <si>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</si>
  <si>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</si>
  <si>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</si>
  <si>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</si>
  <si>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</si>
  <si>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</si>
  <si>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</si>
  <si>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</si>
  <si>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</si>
  <si>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</si>
  <si>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</si>
  <si>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</si>
  <si>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</si>
  <si>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</si>
  <si>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</si>
  <si>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</si>
  <si>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</si>
  <si>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</si>
  <si>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</si>
  <si>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</si>
  <si>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</si>
  <si>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</si>
  <si>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</si>
  <si>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</si>
  <si>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</si>
  <si>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</si>
  <si>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</si>
  <si>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</si>
  <si>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</si>
  <si>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</si>
  <si>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</si>
  <si>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</si>
  <si>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</si>
  <si>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</si>
  <si>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</si>
  <si>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</si>
  <si>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</si>
  <si>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</si>
  <si>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</si>
  <si>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</si>
  <si>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</si>
  <si>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</si>
  <si>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</si>
  <si>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</si>
  <si>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</si>
  <si>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</si>
  <si>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</si>
  <si>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</si>
  <si>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</si>
  <si>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</si>
  <si>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</si>
  <si>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</si>
  <si>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</si>
  <si>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</si>
  <si>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</si>
  <si>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</si>
  <si>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</si>
  <si>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</si>
  <si>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</si>
  <si>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</si>
  <si>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</si>
  <si>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</si>
  <si>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</si>
  <si>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</si>
  <si>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</si>
  <si>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</si>
  <si>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</si>
  <si>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</si>
  <si>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</si>
  <si>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</si>
  <si>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</si>
  <si>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</si>
  <si>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</si>
  <si>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</si>
  <si>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</si>
  <si>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</si>
  <si>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</si>
  <si>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</si>
  <si>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</si>
  <si>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</si>
  <si>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</si>
  <si>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</si>
  <si>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</si>
  <si>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</si>
  <si>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</si>
  <si>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</si>
  <si>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</si>
  <si>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</si>
  <si>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</si>
  <si>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</si>
  <si>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</si>
  <si>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</si>
  <si>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</si>
  <si>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</si>
  <si>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</si>
  <si>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</si>
  <si>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</si>
  <si>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</si>
  <si>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</si>
  <si>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</si>
  <si>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</si>
  <si>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</si>
  <si>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</si>
  <si>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</si>
  <si>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</si>
  <si>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</si>
  <si>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</si>
  <si>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</si>
  <si>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</si>
  <si>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</si>
  <si>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</si>
  <si>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</si>
  <si>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</si>
  <si>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</si>
  <si>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</si>
  <si>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</si>
  <si>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</si>
  <si>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</si>
  <si>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</si>
  <si>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</si>
  <si>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</si>
  <si>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</si>
  <si>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</si>
  <si>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</si>
  <si>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</si>
  <si>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</si>
  <si>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</si>
  <si>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</si>
  <si>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</si>
  <si>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</si>
  <si>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</si>
  <si>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</si>
  <si>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</si>
  <si>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</si>
  <si>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</si>
  <si>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</si>
  <si>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</si>
  <si>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</si>
  <si>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</si>
  <si>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</si>
  <si>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</si>
  <si>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</si>
  <si>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</si>
  <si>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</si>
  <si>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</si>
  <si>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</si>
  <si>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</si>
  <si>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</si>
  <si>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</si>
  <si>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</si>
  <si>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</si>
  <si>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</si>
  <si>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</si>
  <si>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</si>
  <si>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</si>
  <si>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</si>
  <si>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</si>
  <si>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</si>
  <si>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</si>
  <si>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</si>
  <si>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</si>
  <si>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</si>
  <si>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</si>
  <si>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</si>
  <si>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</si>
  <si>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</si>
  <si>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</si>
  <si>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</si>
  <si>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</si>
  <si>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</si>
  <si>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</si>
  <si>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</si>
  <si>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</si>
  <si>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</si>
  <si>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</si>
  <si>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</si>
  <si>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</si>
  <si>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</si>
  <si>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</si>
  <si>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</si>
  <si>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</si>
  <si>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</si>
  <si>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</si>
  <si>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</si>
  <si>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</si>
  <si>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</si>
  <si>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</si>
  <si>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</si>
  <si>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</si>
  <si>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</si>
  <si>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</si>
  <si>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</si>
  <si>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</si>
  <si>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</si>
  <si>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</si>
  <si>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</si>
  <si>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</si>
  <si>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</si>
  <si>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</si>
  <si>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</si>
  <si>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</si>
  <si>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</si>
  <si>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</si>
  <si>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</si>
  <si>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</si>
  <si>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</si>
  <si>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</si>
  <si>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</si>
  <si>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</si>
  <si>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</si>
  <si>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</si>
  <si>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</si>
  <si>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</si>
  <si>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</si>
  <si>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</si>
  <si>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</si>
  <si>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</si>
  <si>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</si>
  <si>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</si>
  <si>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</si>
  <si>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</si>
  <si>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</si>
  <si>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</si>
  <si>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</si>
  <si>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</si>
  <si>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</si>
  <si>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</si>
  <si>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</si>
  <si>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</si>
  <si>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</si>
  <si>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</si>
  <si>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</si>
  <si>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</si>
  <si>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</si>
  <si>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</si>
  <si>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</si>
  <si>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</si>
  <si>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</si>
  <si>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</si>
  <si>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</si>
  <si>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</si>
  <si>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</si>
  <si>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</si>
  <si>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</si>
  <si>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</si>
  <si>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</si>
  <si>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</si>
  <si>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</si>
  <si>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</si>
  <si>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</si>
  <si>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</si>
  <si>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</si>
  <si>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</si>
  <si>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</si>
  <si>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</si>
  <si>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</si>
  <si>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</si>
  <si>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</si>
  <si>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</si>
  <si>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</si>
  <si>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</si>
  <si>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</si>
  <si>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</si>
  <si>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</si>
  <si>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</si>
  <si>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</si>
  <si>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</si>
  <si>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</si>
  <si>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</si>
  <si>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</si>
  <si>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</si>
  <si>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</si>
  <si>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</si>
  <si>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</si>
  <si>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</si>
  <si>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</si>
  <si>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</si>
  <si>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</si>
  <si>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</si>
  <si>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</si>
  <si>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</si>
  <si>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</si>
  <si>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</si>
  <si>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</si>
  <si>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</si>
  <si>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</si>
  <si>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</si>
  <si>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</si>
  <si>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</si>
  <si>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</si>
  <si>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</si>
  <si>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</si>
  <si>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</si>
  <si>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</si>
  <si>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</si>
  <si>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</si>
  <si>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</si>
  <si>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</si>
  <si>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</si>
  <si>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</si>
  <si>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</si>
  <si>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</si>
  <si>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</si>
  <si>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</si>
  <si>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</si>
  <si>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</si>
  <si>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</si>
  <si>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</si>
  <si>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</si>
  <si>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</si>
  <si>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</si>
  <si>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</si>
  <si>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</si>
  <si>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</si>
  <si>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</si>
  <si>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</si>
  <si>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</si>
  <si>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</si>
  <si>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</si>
  <si>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</si>
  <si>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</si>
  <si>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</si>
  <si>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</si>
  <si>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</si>
  <si>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</si>
  <si>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</si>
  <si>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</si>
  <si>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</si>
  <si>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</si>
  <si>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</si>
  <si>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</si>
  <si>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</si>
  <si>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</si>
  <si>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</si>
  <si>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</si>
  <si>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</si>
  <si>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</si>
  <si>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</si>
  <si>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</si>
  <si>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</si>
  <si>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</si>
  <si>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</si>
  <si>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</si>
  <si>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</si>
  <si>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</si>
  <si>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</si>
  <si>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</si>
  <si>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</si>
  <si>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</si>
  <si>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</si>
  <si>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</si>
  <si>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</si>
  <si>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</si>
  <si>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</si>
  <si>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</si>
  <si>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</si>
  <si>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</si>
  <si>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</si>
  <si>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</si>
  <si>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</si>
  <si>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</si>
  <si>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</si>
  <si>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</si>
  <si>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</si>
  <si>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</si>
  <si>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</si>
  <si>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</si>
  <si>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</si>
  <si>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</si>
  <si>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</si>
  <si>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</si>
  <si>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</si>
  <si>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</si>
  <si>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</si>
  <si>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</si>
  <si>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</si>
  <si>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</si>
  <si>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</si>
  <si>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</si>
  <si>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</si>
  <si>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</si>
  <si>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</si>
  <si>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</si>
  <si>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</si>
  <si>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</si>
  <si>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</si>
  <si>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</si>
  <si>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</si>
  <si>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</si>
  <si>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</si>
  <si>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</si>
  <si>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</si>
  <si>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</si>
  <si>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</si>
  <si>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</si>
  <si>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</si>
  <si>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</si>
  <si>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</si>
  <si>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</si>
  <si>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</si>
  <si>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</si>
  <si>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</si>
  <si>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</si>
  <si>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</si>
  <si>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</si>
  <si>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</si>
  <si>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</si>
  <si>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</si>
  <si>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</si>
  <si>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</si>
  <si>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</si>
  <si>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</si>
  <si>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</si>
  <si>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</si>
  <si>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</si>
  <si>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</si>
  <si>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</si>
  <si>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</si>
  <si>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</si>
  <si>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</si>
  <si>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</si>
  <si>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</si>
  <si>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</si>
  <si>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</si>
  <si>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</si>
  <si>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</si>
  <si>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</si>
  <si>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</si>
  <si>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</si>
  <si>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</si>
  <si>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</si>
  <si>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</si>
  <si>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</si>
  <si>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</si>
  <si>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</si>
  <si>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</si>
  <si>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</si>
  <si>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</si>
  <si>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</si>
  <si>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</si>
  <si>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</si>
  <si>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</si>
  <si>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</si>
  <si>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</si>
  <si>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</si>
  <si>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</si>
  <si>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</si>
  <si>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</si>
  <si>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</si>
  <si>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</si>
  <si>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</si>
  <si>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</si>
  <si>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</si>
  <si>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</si>
  <si>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</si>
  <si>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</si>
  <si>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</si>
  <si>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</si>
  <si>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</si>
  <si>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</si>
  <si>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</si>
  <si>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</si>
  <si>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</si>
  <si>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</si>
  <si>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</si>
  <si>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</si>
  <si>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</si>
  <si>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</si>
  <si>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</si>
  <si>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</si>
  <si>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</si>
  <si>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</si>
  <si>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</si>
  <si>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</si>
  <si>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</si>
  <si>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</si>
  <si>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</si>
  <si>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</si>
  <si>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</si>
  <si>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</si>
  <si>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</si>
  <si>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</si>
  <si>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</si>
  <si>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</si>
  <si>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</si>
  <si>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</si>
  <si>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</si>
  <si>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</si>
  <si>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</si>
  <si>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</si>
  <si>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</si>
  <si>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</si>
  <si>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</si>
  <si>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</si>
  <si>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</si>
  <si>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</si>
  <si>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</si>
  <si>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</si>
  <si>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</si>
  <si>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</si>
  <si>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</si>
  <si>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</si>
  <si>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</si>
  <si>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</si>
  <si>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</si>
  <si>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</si>
  <si>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</si>
  <si>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</si>
  <si>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</si>
  <si>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</si>
  <si>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</si>
  <si>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</si>
  <si>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</si>
  <si>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</si>
  <si>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</si>
  <si>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</si>
  <si>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</si>
  <si>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</si>
  <si>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</si>
  <si>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</si>
  <si>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</si>
  <si>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</si>
  <si>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</si>
  <si>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</si>
  <si>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</si>
  <si>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</si>
  <si>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</si>
  <si>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</si>
  <si>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</si>
  <si>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</si>
  <si>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</si>
  <si>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</si>
  <si>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</si>
  <si>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</si>
  <si>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</si>
  <si>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</si>
  <si>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</si>
  <si>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</si>
  <si>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</si>
  <si>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</si>
  <si>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</si>
  <si>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</si>
  <si>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</si>
  <si>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</si>
  <si>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</si>
  <si>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</si>
  <si>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</si>
  <si>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</si>
  <si>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</si>
  <si>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</si>
  <si>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</si>
  <si>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</si>
  <si>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</si>
  <si>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</si>
  <si>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</si>
  <si>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</si>
  <si>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</si>
  <si>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</si>
  <si>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</si>
  <si>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</si>
  <si>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</si>
  <si>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</si>
  <si>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</si>
  <si>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</si>
  <si>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</si>
  <si>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</si>
  <si>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</si>
  <si>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</si>
  <si>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</si>
  <si>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</si>
  <si>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</si>
  <si>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</si>
  <si>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</si>
  <si>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</si>
  <si>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</si>
  <si>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</si>
  <si>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</si>
  <si>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</si>
  <si>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</si>
  <si>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</si>
  <si>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</si>
  <si>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</si>
  <si>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</si>
  <si>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</si>
  <si>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</si>
  <si>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</si>
  <si>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</si>
  <si>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</si>
  <si>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</si>
  <si>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</si>
  <si>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</si>
  <si>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</si>
  <si>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</si>
  <si>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</si>
  <si>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</si>
  <si>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</si>
  <si>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</si>
  <si>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</si>
  <si>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</si>
  <si>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</si>
  <si>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</si>
  <si>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</si>
  <si>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</si>
  <si>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</si>
  <si>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</si>
  <si>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</si>
  <si>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</si>
  <si>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</si>
  <si>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</si>
  <si>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</si>
  <si>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</si>
  <si>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</si>
  <si>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</si>
  <si>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</si>
  <si>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</si>
  <si>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</si>
  <si>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</si>
  <si>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</si>
  <si>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</si>
  <si>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</si>
  <si>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</si>
  <si>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</si>
  <si>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</si>
  <si>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</si>
  <si>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</si>
  <si>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</si>
  <si>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</si>
  <si>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</si>
  <si>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</si>
  <si>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</si>
  <si>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</si>
  <si>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</si>
  <si>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</si>
  <si>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</si>
  <si>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</si>
  <si>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</si>
  <si>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</si>
  <si>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</si>
  <si>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</si>
  <si>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</si>
  <si>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</si>
  <si>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</si>
  <si>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</si>
  <si>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</si>
  <si>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</si>
  <si>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</si>
  <si>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</si>
  <si>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</si>
  <si>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</si>
  <si>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</si>
  <si>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</si>
  <si>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</si>
  <si>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</si>
  <si>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</si>
  <si>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</si>
  <si>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</si>
  <si>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</si>
  <si>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</si>
  <si>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</si>
  <si>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</si>
  <si>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</si>
  <si>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</si>
  <si>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</si>
  <si>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</si>
  <si>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</si>
  <si>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</si>
  <si>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</si>
  <si>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</si>
  <si>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</si>
  <si>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</si>
  <si>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</si>
  <si>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</si>
  <si>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</si>
  <si>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</si>
  <si>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</si>
  <si>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</si>
  <si>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</si>
  <si>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</si>
  <si>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</si>
  <si>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</si>
  <si>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</si>
  <si>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</si>
  <si>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</si>
  <si>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</si>
  <si>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</si>
  <si>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</si>
  <si>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</si>
  <si>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</si>
  <si>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</si>
  <si>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</si>
  <si>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</si>
  <si>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</si>
  <si>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</si>
  <si>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</si>
  <si>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</si>
  <si>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</si>
  <si>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</si>
  <si>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</si>
  <si>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</si>
  <si>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</si>
  <si>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</si>
  <si>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</si>
  <si>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</si>
  <si>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</si>
  <si>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</si>
  <si>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</si>
  <si>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</si>
  <si>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</si>
  <si>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</si>
  <si>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</si>
  <si>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</si>
  <si>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</si>
  <si>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</si>
  <si>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</si>
  <si>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</si>
  <si>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</si>
  <si>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</si>
  <si>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</si>
  <si>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</si>
  <si>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</si>
  <si>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</si>
  <si>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</si>
  <si>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</si>
  <si>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</si>
  <si>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</si>
  <si>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</si>
  <si>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</si>
  <si>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</si>
  <si>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</si>
  <si>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</si>
  <si>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</si>
  <si>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</si>
  <si>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</si>
  <si>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</si>
  <si>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</si>
  <si>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</si>
  <si>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</si>
  <si>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</si>
  <si>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</si>
  <si>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</si>
  <si>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</si>
  <si>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</si>
  <si>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</si>
  <si>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</si>
  <si>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</si>
  <si>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</si>
  <si>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</si>
  <si>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</si>
  <si>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</si>
  <si>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</si>
  <si>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</si>
  <si>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</si>
  <si>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</si>
  <si>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</si>
  <si>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</si>
  <si>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</si>
  <si>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</si>
  <si>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</si>
  <si>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</si>
  <si>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</si>
  <si>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</si>
  <si>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</si>
  <si>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</si>
  <si>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</si>
  <si>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</si>
  <si>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</si>
  <si>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</si>
  <si>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</si>
  <si>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</si>
  <si>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</si>
  <si>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</si>
  <si>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</si>
  <si>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</si>
  <si>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</si>
  <si>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</si>
  <si>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</si>
  <si>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</si>
  <si>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</si>
  <si>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</si>
  <si>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</si>
  <si>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</si>
  <si>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</si>
  <si>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</si>
  <si>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</si>
  <si>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</si>
  <si>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</si>
  <si>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</si>
  <si>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</si>
  <si>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</si>
  <si>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</si>
  <si>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</si>
  <si>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</si>
  <si>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</si>
  <si>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</si>
  <si>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</si>
  <si>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</si>
  <si>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</si>
  <si>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</si>
  <si>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</si>
  <si>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</si>
  <si>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</si>
  <si>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</si>
  <si>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</si>
  <si>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</si>
  <si>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</si>
  <si>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</si>
  <si>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</si>
  <si>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</si>
  <si>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</si>
  <si>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</si>
  <si>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</si>
  <si>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</si>
  <si>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</si>
  <si>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</si>
  <si>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</si>
  <si>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</si>
  <si>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</si>
  <si>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</si>
  <si>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</si>
  <si>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</si>
  <si>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</si>
  <si>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</si>
  <si>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</si>
  <si>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</si>
  <si>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</si>
  <si>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</si>
  <si>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</si>
  <si>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</si>
  <si>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</si>
  <si>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</si>
  <si>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</si>
  <si>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</si>
  <si>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</si>
  <si>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</si>
  <si>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</si>
  <si>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</si>
  <si>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</si>
  <si>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</si>
  <si>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</si>
  <si>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</si>
  <si>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</si>
  <si>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</si>
  <si>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</si>
  <si>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</si>
  <si>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</si>
  <si>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</si>
  <si>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</si>
  <si>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</si>
  <si>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</si>
  <si>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</si>
  <si>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</si>
  <si>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</si>
  <si>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</si>
  <si>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</si>
  <si>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</si>
  <si>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</si>
  <si>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</si>
  <si>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</si>
  <si>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</si>
  <si>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</si>
  <si>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</si>
  <si>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</si>
  <si>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</si>
  <si>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</si>
  <si>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</si>
  <si>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</si>
  <si>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</si>
  <si>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</si>
  <si>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</si>
  <si>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</si>
  <si>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</si>
  <si>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</si>
  <si>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</si>
  <si>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</si>
  <si>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</si>
  <si>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</si>
  <si>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</si>
  <si>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</si>
  <si>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</si>
  <si>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</si>
  <si>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</si>
  <si>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</si>
  <si>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</si>
  <si>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</si>
  <si>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</si>
  <si>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</si>
  <si>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</si>
  <si>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</si>
  <si>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</si>
  <si>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</si>
  <si>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</si>
  <si>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</si>
  <si>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</si>
  <si>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</si>
  <si>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</si>
  <si>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</si>
  <si>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</si>
  <si>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</si>
  <si>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</si>
  <si>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</si>
  <si>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</si>
  <si>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</si>
  <si>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</si>
  <si>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</si>
  <si>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</si>
  <si>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</si>
  <si>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</si>
  <si>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</si>
  <si>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</si>
  <si>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</si>
  <si>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</si>
  <si>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</si>
  <si>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</si>
  <si>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</si>
  <si>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</si>
  <si>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</si>
  <si>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</si>
  <si>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</si>
  <si>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</si>
  <si>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</si>
  <si>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</si>
  <si>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</si>
  <si>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</si>
  <si>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</si>
  <si>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</si>
  <si>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</si>
  <si>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</si>
  <si>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</si>
  <si>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</si>
  <si>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</si>
  <si>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</si>
  <si>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</si>
  <si>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</si>
  <si>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</si>
  <si>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</si>
  <si>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</si>
  <si>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</si>
  <si>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</si>
  <si>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</si>
  <si>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</si>
  <si>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</si>
  <si>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</si>
  <si>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</si>
  <si>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</si>
  <si>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</si>
  <si>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</si>
  <si>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</si>
  <si>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</si>
  <si>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</si>
  <si>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</si>
  <si>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</si>
  <si>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</si>
  <si>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</si>
  <si>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</si>
  <si>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</si>
  <si>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</si>
  <si>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</si>
  <si>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</si>
  <si>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</si>
  <si>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</si>
  <si>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</si>
  <si>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</si>
  <si>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</si>
  <si>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</si>
  <si>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</si>
  <si>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</si>
  <si>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</si>
  <si>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</si>
  <si>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</si>
  <si>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</si>
  <si>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</si>
  <si>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</si>
  <si>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</si>
  <si>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</si>
  <si>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</si>
  <si>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</si>
  <si>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</si>
  <si>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</si>
  <si>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</si>
  <si>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</si>
  <si>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</si>
  <si>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</si>
  <si>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</si>
  <si>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</si>
  <si>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</si>
  <si>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</si>
  <si>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</si>
  <si>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</si>
  <si>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</si>
  <si>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</si>
  <si>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</si>
  <si>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</si>
  <si>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</si>
  <si>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</si>
  <si>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</si>
  <si>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</si>
  <si>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</si>
  <si>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</si>
  <si>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</si>
  <si>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</si>
  <si>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</si>
  <si>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</si>
  <si>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</si>
  <si>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</si>
  <si>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</si>
  <si>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</si>
  <si>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</si>
  <si>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</si>
  <si>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</si>
  <si>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</si>
  <si>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</si>
  <si>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</si>
  <si>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</si>
  <si>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</si>
  <si>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</si>
  <si>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</si>
  <si>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</si>
  <si>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</si>
  <si>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</si>
  <si>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</si>
  <si>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</si>
  <si>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</si>
  <si>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</si>
  <si>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</si>
  <si>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</si>
  <si>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</si>
  <si>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</si>
  <si>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</si>
  <si>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</si>
  <si>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</si>
  <si>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</si>
  <si>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</si>
  <si>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</si>
  <si>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</si>
  <si>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</si>
  <si>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</si>
  <si>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</si>
  <si>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</si>
  <si>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</si>
  <si>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</si>
  <si>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</si>
  <si>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</si>
  <si>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</si>
  <si>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</si>
  <si>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</si>
  <si>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</si>
  <si>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</si>
  <si>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</si>
  <si>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</si>
  <si>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</si>
  <si>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</si>
  <si>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</si>
  <si>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</si>
  <si>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</si>
  <si>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</si>
  <si>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</si>
  <si>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</si>
  <si>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</si>
  <si>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</si>
  <si>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</si>
  <si>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</si>
  <si>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</si>
  <si>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</si>
  <si>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</si>
  <si>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</si>
  <si>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</si>
  <si>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</si>
  <si>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</si>
  <si>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</si>
  <si>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</si>
  <si>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</si>
  <si>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</si>
  <si>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</si>
  <si>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</si>
  <si>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</si>
  <si>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</si>
  <si>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</si>
  <si>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</si>
  <si>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</si>
  <si>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</si>
  <si>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</si>
  <si>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</si>
  <si>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</si>
  <si>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</si>
  <si>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</si>
  <si>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</si>
  <si>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</si>
  <si>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</si>
  <si>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</si>
  <si>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</si>
  <si>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</si>
  <si>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</si>
  <si>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</si>
  <si>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</si>
  <si>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</si>
  <si>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</si>
  <si>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</si>
  <si>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</si>
  <si>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</si>
  <si>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</si>
  <si>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</si>
  <si>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</si>
  <si>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</si>
  <si>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</si>
  <si>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</si>
  <si>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</si>
  <si>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</si>
  <si>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</si>
  <si>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</si>
  <si>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</si>
  <si>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</si>
  <si>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</si>
  <si>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</si>
  <si>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</si>
  <si>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</si>
  <si>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</si>
  <si>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</si>
  <si>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</si>
  <si>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</si>
  <si>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</si>
  <si>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</si>
  <si>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</si>
  <si>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</si>
  <si>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</si>
  <si>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</si>
  <si>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</si>
  <si>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</si>
  <si>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</si>
  <si>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</si>
  <si>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</si>
  <si>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</si>
  <si>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</si>
  <si>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</si>
  <si>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</si>
  <si>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</si>
  <si>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</si>
  <si>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</si>
  <si>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</si>
  <si>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</si>
  <si>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</si>
  <si>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</si>
  <si>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</si>
  <si>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</si>
  <si>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</si>
  <si>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</si>
  <si>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</si>
  <si>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</si>
  <si>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</si>
  <si>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</si>
  <si>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</si>
  <si>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</si>
  <si>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</si>
  <si>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</si>
  <si>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</si>
  <si>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</si>
  <si>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</si>
  <si>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</si>
  <si>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</si>
  <si>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</si>
  <si>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</si>
  <si>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</si>
  <si>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</si>
  <si>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</si>
  <si>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</si>
  <si>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</si>
  <si>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</si>
  <si>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</si>
  <si>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</si>
  <si>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</si>
  <si>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</si>
  <si>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</si>
  <si>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</si>
  <si>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</si>
  <si>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</si>
  <si>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</si>
  <si>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</si>
  <si>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</si>
  <si>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</si>
  <si>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</si>
  <si>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</si>
  <si>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</si>
  <si>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</si>
  <si>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</si>
  <si>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</si>
  <si>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</si>
  <si>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</si>
  <si>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</si>
  <si>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</si>
  <si>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</si>
  <si>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</si>
  <si>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</si>
  <si>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</si>
  <si>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</si>
  <si>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</si>
  <si>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</si>
  <si>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</si>
  <si>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</si>
  <si>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</si>
  <si>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</si>
  <si>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</si>
  <si>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</si>
  <si>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</si>
  <si>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</si>
  <si>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</si>
  <si>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</si>
  <si>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</si>
  <si>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</si>
  <si>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</si>
  <si>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</si>
  <si>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</si>
  <si>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</si>
  <si>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</si>
  <si>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</si>
  <si>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</si>
  <si>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</si>
  <si>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</si>
  <si>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</si>
  <si>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</si>
  <si>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</si>
  <si>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</si>
  <si>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</si>
  <si>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</si>
  <si>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</si>
  <si>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</si>
  <si>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</si>
  <si>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</si>
  <si>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</si>
  <si>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</si>
  <si>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</si>
  <si>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</si>
  <si>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</si>
  <si>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</si>
  <si>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</si>
  <si>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</si>
  <si>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</si>
  <si>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</si>
  <si>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</si>
  <si>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</si>
  <si>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</si>
  <si>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</si>
  <si>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</si>
  <si>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</si>
  <si>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</si>
  <si>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</si>
  <si>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</si>
  <si>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</si>
  <si>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</si>
  <si>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</si>
  <si>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</si>
  <si>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</si>
  <si>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</si>
  <si>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</si>
  <si>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</si>
  <si>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</si>
  <si>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</si>
  <si>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</si>
  <si>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</si>
  <si>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</si>
  <si>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</si>
  <si>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</si>
  <si>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</si>
  <si>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</si>
  <si>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</si>
  <si>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</si>
  <si>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</si>
  <si>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</si>
  <si>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</si>
  <si>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</si>
  <si>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</si>
  <si>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</si>
  <si>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</si>
  <si>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</si>
  <si>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</si>
  <si>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</si>
  <si>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</si>
  <si>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</si>
  <si>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</si>
  <si>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</si>
  <si>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</si>
  <si>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</si>
  <si>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</si>
  <si>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</si>
  <si>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</si>
  <si>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</si>
  <si>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</si>
  <si>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</si>
  <si>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</si>
  <si>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</si>
  <si>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</si>
  <si>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</si>
  <si>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</si>
  <si>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</si>
  <si>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</si>
  <si>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</si>
  <si>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</si>
  <si>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</si>
  <si>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</si>
  <si>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</si>
  <si>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</si>
  <si>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</si>
  <si>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</si>
  <si>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</si>
  <si>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</si>
  <si>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</si>
  <si>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</si>
  <si>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</si>
  <si>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</si>
  <si>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</si>
  <si>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</si>
  <si>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</si>
  <si>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</si>
  <si>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</si>
  <si>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</si>
  <si>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</si>
  <si>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</si>
  <si>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</si>
  <si>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</si>
  <si>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</si>
  <si>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</si>
  <si>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</si>
  <si>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</si>
  <si>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</si>
  <si>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</si>
  <si>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</si>
  <si>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</si>
  <si>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</si>
  <si>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</si>
  <si>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</si>
  <si>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</si>
  <si>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</si>
  <si>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</si>
  <si>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</si>
  <si>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</si>
  <si>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</si>
  <si>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</si>
  <si>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</si>
  <si>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</si>
  <si>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</si>
  <si>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</si>
  <si>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</si>
  <si>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</si>
  <si>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</si>
  <si>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</si>
  <si>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</si>
  <si>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</si>
  <si>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</si>
  <si>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</si>
  <si>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</si>
  <si>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</si>
  <si>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</si>
  <si>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</si>
  <si>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</si>
  <si>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</si>
  <si>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</si>
  <si>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</si>
  <si>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</si>
  <si>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</si>
  <si>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</si>
  <si>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</si>
  <si>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</si>
  <si>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</si>
  <si>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</si>
  <si>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</si>
  <si>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</si>
  <si>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</si>
  <si>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</si>
  <si>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</si>
  <si>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</si>
  <si>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</si>
  <si>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</si>
  <si>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</si>
  <si>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</si>
  <si>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</si>
  <si>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</si>
  <si>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</si>
  <si>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</si>
  <si>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</si>
  <si>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</si>
  <si>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</si>
  <si>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</si>
  <si>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</si>
  <si>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</si>
  <si>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</si>
  <si>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</si>
  <si>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</si>
  <si>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</si>
  <si>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</si>
  <si>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</si>
  <si>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</si>
  <si>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</si>
  <si>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</si>
  <si>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</si>
  <si>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</si>
  <si>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</si>
  <si>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</si>
  <si>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</si>
  <si>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</si>
  <si>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</si>
  <si>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</si>
  <si>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</si>
  <si>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</si>
  <si>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</si>
  <si>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</si>
  <si>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</si>
  <si>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</si>
  <si>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</si>
  <si>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</si>
  <si>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</si>
  <si>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</si>
  <si>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</si>
  <si>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</si>
  <si>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</si>
  <si>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</si>
  <si>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</si>
  <si>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</si>
  <si>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</si>
  <si>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</si>
  <si>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</si>
  <si>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</si>
  <si>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</si>
  <si>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</si>
  <si>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</si>
  <si>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</si>
  <si>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</si>
  <si>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</si>
  <si>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</si>
  <si>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</si>
  <si>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</si>
  <si>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</si>
  <si>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</si>
  <si>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</si>
  <si>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</si>
  <si>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</si>
  <si>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</si>
  <si>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</si>
  <si>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</si>
  <si>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</si>
  <si>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</si>
  <si>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</si>
  <si>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</si>
  <si>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</si>
  <si>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</si>
  <si>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</si>
  <si>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</si>
  <si>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</si>
  <si>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</si>
  <si>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</si>
  <si>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</si>
  <si>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</si>
  <si>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</si>
  <si>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</si>
  <si>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</si>
  <si>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</si>
  <si>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</si>
  <si>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</si>
  <si>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</si>
  <si>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</si>
  <si>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</si>
  <si>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</si>
  <si>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</si>
  <si>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</si>
  <si>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</si>
  <si>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</si>
  <si>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</si>
  <si>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</si>
  <si>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</si>
  <si>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</si>
  <si>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</si>
  <si>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</si>
  <si>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</si>
  <si>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</si>
  <si>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</si>
  <si>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</si>
  <si>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</si>
  <si>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</si>
  <si>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</si>
  <si>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</si>
  <si>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</si>
  <si>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</si>
  <si>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</si>
  <si>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</si>
  <si>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</si>
  <si>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</si>
  <si>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</si>
  <si>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</si>
  <si>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</si>
  <si>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</si>
  <si>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</si>
  <si>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</si>
  <si>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</si>
  <si>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</si>
  <si>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</si>
  <si>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</si>
  <si>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</si>
  <si>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</si>
  <si>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</si>
  <si>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</si>
  <si>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</si>
  <si>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</si>
  <si>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</si>
  <si>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</si>
  <si>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</si>
  <si>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</si>
  <si>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</si>
  <si>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</si>
  <si>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</si>
  <si>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</si>
  <si>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</si>
  <si>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</si>
  <si>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</si>
  <si>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</si>
  <si>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</si>
  <si>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</si>
  <si>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</si>
  <si>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</si>
  <si>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</si>
  <si>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</si>
  <si>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</si>
  <si>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</si>
  <si>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</si>
  <si>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</si>
  <si>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</si>
  <si>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</si>
  <si>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</si>
  <si>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</si>
  <si>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</si>
  <si>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</si>
  <si>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</si>
  <si>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</si>
  <si>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</si>
  <si>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</si>
  <si>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</si>
  <si>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</si>
  <si>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</si>
  <si>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</si>
  <si>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</si>
  <si>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</si>
  <si>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</si>
  <si>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</si>
  <si>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</si>
  <si>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</si>
  <si>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</si>
  <si>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</si>
  <si>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</si>
  <si>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</si>
  <si>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</si>
  <si>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</si>
  <si>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</si>
  <si>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</si>
  <si>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</si>
  <si>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</si>
  <si>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</si>
  <si>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</si>
  <si>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</si>
  <si>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</si>
  <si>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</si>
  <si>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</si>
  <si>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</si>
  <si>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</si>
  <si>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</si>
  <si>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</si>
  <si>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</si>
  <si>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</si>
  <si>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</si>
  <si>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</si>
  <si>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</si>
  <si>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</si>
  <si>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</si>
  <si>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</si>
  <si>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</si>
  <si>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</si>
  <si>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</si>
  <si>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</si>
  <si>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</si>
  <si>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</si>
  <si>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</si>
  <si>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</si>
  <si>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</si>
  <si>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</si>
  <si>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</si>
  <si>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</si>
  <si>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</si>
  <si>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</si>
  <si>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</si>
  <si>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</si>
  <si>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</si>
  <si>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</si>
  <si>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</si>
  <si>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</si>
  <si>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</si>
  <si>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</si>
  <si>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</si>
  <si>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</si>
  <si>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</si>
  <si>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</si>
  <si>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</si>
  <si>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</si>
  <si>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</si>
  <si>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</si>
  <si>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</si>
  <si>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</si>
  <si>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</si>
  <si>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</si>
  <si>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</si>
  <si>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</si>
  <si>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</si>
  <si>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</si>
  <si>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</si>
  <si>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</si>
  <si>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</si>
  <si>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</si>
  <si>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</si>
  <si>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</si>
  <si>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</si>
  <si>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</si>
  <si>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</si>
  <si>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</si>
  <si>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</si>
  <si>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</si>
  <si>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</si>
  <si>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</si>
  <si>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</si>
  <si>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</si>
  <si>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</si>
  <si>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</si>
  <si>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</si>
  <si>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</si>
  <si>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</si>
  <si>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</si>
  <si>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</si>
  <si>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</si>
  <si>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</si>
  <si>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</si>
  <si>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</si>
  <si>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</si>
  <si>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</si>
  <si>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</si>
  <si>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</si>
  <si>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</si>
  <si>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</si>
  <si>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</si>
  <si>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</si>
  <si>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</si>
  <si>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</si>
  <si>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</si>
  <si>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</si>
  <si>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</si>
  <si>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</si>
  <si>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</si>
  <si>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</si>
  <si>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</si>
  <si>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</si>
  <si>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</si>
  <si>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</si>
  <si>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</si>
  <si>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</si>
  <si>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</si>
  <si>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</si>
  <si>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</si>
  <si>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</si>
  <si>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</si>
  <si>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</si>
  <si>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</si>
  <si>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</si>
  <si>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</si>
  <si>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</si>
  <si>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</si>
  <si>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</si>
  <si>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</si>
  <si>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</si>
  <si>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</si>
  <si>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</si>
  <si>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</si>
  <si>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</si>
  <si>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</si>
  <si>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</si>
  <si>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</si>
  <si>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</si>
  <si>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</si>
  <si>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</si>
  <si>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</si>
  <si>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</si>
  <si>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</si>
  <si>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</si>
  <si>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</si>
  <si>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</si>
  <si>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</si>
  <si>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</si>
  <si>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</si>
  <si>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</si>
  <si>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</si>
  <si>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</si>
  <si>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</si>
  <si>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</si>
  <si>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</si>
  <si>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</si>
  <si>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</si>
  <si>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</si>
  <si>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</si>
  <si>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</si>
  <si>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</si>
  <si>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</si>
  <si>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</si>
  <si>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</si>
  <si>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</si>
  <si>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</si>
  <si>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</si>
  <si>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</si>
  <si>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</si>
  <si>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</si>
  <si>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</si>
  <si>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</si>
  <si>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</si>
  <si>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</si>
  <si>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</si>
  <si>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</si>
  <si>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</si>
  <si>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</si>
  <si>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</si>
  <si>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</si>
  <si>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</si>
  <si>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</si>
  <si>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</si>
  <si>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</si>
  <si>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</si>
  <si>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</si>
  <si>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</si>
  <si>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</si>
  <si>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</si>
  <si>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</si>
  <si>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</si>
  <si>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</si>
  <si>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</si>
  <si>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</si>
  <si>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</si>
  <si>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</si>
  <si>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</si>
  <si>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</si>
  <si>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</si>
  <si>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</si>
  <si>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</si>
  <si>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</si>
  <si>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</si>
  <si>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</si>
  <si>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</si>
  <si>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</si>
  <si>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</si>
  <si>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</si>
  <si>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</si>
  <si>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</si>
  <si>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</si>
  <si>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</si>
  <si>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</si>
  <si>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</si>
  <si>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</si>
  <si>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</si>
  <si>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</si>
  <si>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</si>
  <si>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</si>
  <si>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</si>
  <si>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</si>
  <si>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</si>
  <si>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</si>
  <si>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</si>
  <si>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</si>
  <si>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</si>
  <si>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</si>
  <si>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</si>
  <si>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</si>
  <si>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</si>
  <si>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</si>
  <si>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</si>
  <si>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</si>
  <si>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</si>
  <si>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</si>
  <si>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</si>
  <si>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</si>
  <si>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</si>
  <si>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</si>
  <si>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</si>
  <si>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</si>
  <si>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</si>
  <si>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</si>
  <si>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</si>
  <si>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</si>
  <si>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</si>
  <si>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</si>
  <si>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</si>
  <si>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</si>
  <si>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</si>
  <si>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</si>
  <si>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</si>
  <si>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</si>
  <si>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</si>
  <si>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</si>
  <si>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</si>
  <si>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</si>
  <si>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</si>
  <si>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</si>
  <si>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</si>
  <si>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</si>
  <si>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</si>
  <si>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</si>
  <si>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</si>
  <si>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</si>
  <si>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</si>
  <si>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</si>
  <si>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</si>
  <si>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</si>
  <si>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</si>
  <si>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</si>
  <si>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</si>
  <si>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</si>
  <si>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</si>
  <si>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</si>
  <si>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</si>
  <si>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</si>
  <si>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</si>
  <si>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</si>
  <si>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</si>
  <si>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</si>
  <si>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</si>
  <si>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</si>
  <si>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</si>
  <si>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</si>
  <si>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</si>
  <si>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</si>
  <si>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</si>
  <si>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</si>
  <si>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</si>
  <si>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</si>
  <si>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</si>
  <si>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</si>
  <si>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</si>
  <si>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</si>
  <si>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</si>
  <si>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</si>
  <si>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</si>
  <si>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</si>
  <si>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</si>
  <si>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</si>
  <si>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</si>
  <si>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</si>
  <si>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</si>
  <si>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</si>
  <si>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</si>
  <si>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</si>
  <si>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</si>
  <si>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</si>
  <si>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</si>
  <si>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</si>
  <si>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</si>
  <si>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</si>
  <si>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</si>
  <si>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</si>
  <si>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</si>
  <si>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</si>
  <si>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</si>
  <si>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</si>
  <si>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</si>
  <si>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</si>
  <si>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</si>
  <si>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</si>
  <si>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</si>
  <si>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</si>
  <si>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</si>
  <si>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</si>
  <si>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</si>
  <si>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</si>
  <si>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</si>
  <si>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</si>
  <si>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</si>
  <si>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</si>
  <si>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</si>
  <si>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</si>
  <si>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</si>
  <si>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</si>
  <si>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</si>
  <si>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</si>
  <si>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</si>
  <si>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</si>
  <si>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</si>
  <si>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</si>
  <si>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</si>
  <si>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</si>
  <si>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</si>
  <si>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</si>
  <si>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</si>
  <si>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</si>
  <si>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</si>
  <si>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</si>
  <si>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</si>
  <si>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</si>
  <si>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</si>
  <si>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</si>
  <si>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</si>
  <si>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</si>
  <si>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</si>
  <si>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</si>
  <si>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</si>
  <si>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</si>
  <si>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</si>
  <si>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</si>
  <si>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</si>
  <si>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</si>
  <si>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</si>
  <si>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</si>
  <si>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</si>
  <si>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</si>
  <si>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</si>
  <si>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</si>
  <si>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</si>
  <si>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</si>
  <si>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</si>
  <si>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</si>
  <si>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</si>
  <si>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</si>
  <si>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</si>
  <si>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</si>
  <si>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</si>
  <si>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</si>
  <si>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</si>
  <si>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</si>
  <si>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</si>
  <si>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</si>
  <si>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</si>
  <si>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</si>
  <si>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</si>
  <si>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</si>
  <si>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</si>
  <si>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</si>
  <si>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</si>
  <si>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</si>
  <si>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</si>
  <si>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</si>
  <si>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</si>
  <si>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</si>
  <si>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</si>
  <si>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</si>
  <si>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</si>
  <si>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</si>
  <si>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</si>
  <si>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</si>
  <si>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</si>
  <si>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</si>
  <si>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</si>
  <si>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</si>
  <si>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</si>
  <si>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</si>
  <si>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</si>
  <si>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</si>
  <si>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</si>
  <si>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</si>
  <si>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</si>
  <si>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</si>
  <si>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</si>
  <si>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</si>
  <si>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</si>
  <si>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</si>
  <si>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</si>
  <si>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</si>
  <si>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</si>
  <si>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</si>
  <si>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</si>
  <si>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</si>
  <si>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</si>
  <si>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</si>
  <si>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</si>
  <si>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</si>
  <si>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</si>
  <si>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</si>
  <si>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</si>
  <si>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</si>
  <si>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</si>
  <si>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</si>
  <si>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</si>
  <si>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</si>
  <si>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</si>
  <si>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</si>
  <si>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</si>
  <si>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</si>
  <si>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</si>
  <si>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</si>
  <si>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</si>
  <si>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</si>
  <si>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</si>
  <si>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</si>
  <si>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</si>
  <si>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</si>
  <si>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</si>
  <si>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</si>
  <si>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</si>
  <si>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</si>
  <si>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</si>
  <si>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</si>
  <si>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</si>
  <si>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</si>
  <si>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</si>
  <si>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</si>
  <si>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</si>
  <si>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</si>
  <si>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</si>
  <si>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</si>
  <si>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</si>
  <si>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</si>
  <si>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</si>
  <si>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</si>
  <si>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</si>
  <si>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</si>
  <si>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</si>
  <si>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</si>
  <si>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</si>
  <si>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</si>
  <si>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</si>
  <si>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</si>
  <si>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</si>
  <si>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</si>
  <si>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</si>
  <si>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</si>
  <si>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</si>
  <si>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</si>
  <si>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</si>
  <si>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</si>
  <si>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</si>
  <si>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</si>
  <si>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</si>
  <si>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</si>
  <si>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</si>
  <si>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</si>
  <si>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</si>
  <si>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</si>
  <si>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</si>
  <si>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</si>
  <si>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</si>
  <si>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</si>
  <si>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</si>
  <si>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</si>
  <si>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</si>
  <si>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</si>
  <si>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</si>
  <si>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</si>
  <si>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</si>
  <si>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</si>
  <si>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</si>
  <si>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</si>
  <si>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</si>
  <si>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</si>
  <si>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</si>
  <si>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</si>
  <si>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</si>
  <si>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</si>
  <si>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</si>
  <si>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</si>
  <si>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</si>
  <si>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</si>
  <si>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</si>
  <si>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</si>
  <si>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</si>
  <si>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</si>
  <si>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</si>
  <si>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</si>
  <si>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</si>
  <si>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</si>
  <si>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</si>
  <si>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</si>
  <si>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</si>
  <si>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</si>
  <si>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</si>
  <si>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</si>
  <si>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</si>
  <si>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</si>
  <si>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</si>
  <si>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</si>
  <si>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</si>
  <si>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</si>
  <si>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</si>
  <si>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</si>
  <si>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</si>
  <si>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</si>
  <si>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</si>
  <si>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</si>
  <si>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</si>
  <si>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</si>
  <si>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</si>
  <si>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</si>
  <si>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</si>
  <si>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</si>
  <si>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</si>
  <si>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</si>
  <si>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</si>
  <si>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</si>
  <si>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</si>
  <si>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</si>
  <si>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</si>
  <si>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</si>
  <si>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</si>
  <si>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</si>
  <si>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</si>
  <si>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</si>
  <si>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</si>
  <si>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</si>
  <si>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</si>
  <si>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</si>
  <si>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</si>
  <si>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</si>
  <si>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</si>
  <si>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</si>
  <si>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</si>
  <si>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</si>
  <si>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</si>
  <si>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</si>
  <si>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</si>
  <si>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</si>
  <si>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</si>
  <si>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</si>
  <si>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</si>
  <si>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</si>
  <si>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</si>
  <si>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</si>
  <si>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</si>
  <si>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</si>
  <si>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</si>
  <si>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</si>
  <si>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</si>
  <si>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</si>
  <si>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</si>
  <si>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</si>
  <si>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</si>
  <si>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</si>
  <si>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</si>
  <si>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</si>
  <si>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</si>
  <si>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</si>
  <si>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</si>
  <si>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</si>
  <si>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</si>
  <si>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</si>
  <si>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</si>
  <si>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</si>
  <si>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</si>
  <si>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</si>
  <si>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</si>
  <si>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</si>
  <si>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</si>
  <si>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</si>
  <si>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</si>
  <si>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</si>
  <si>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</si>
  <si>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</si>
  <si>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</si>
  <si>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</si>
  <si>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</si>
  <si>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</si>
  <si>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</si>
  <si>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</si>
  <si>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</si>
  <si>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</si>
  <si>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</si>
  <si>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</si>
  <si>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</si>
  <si>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</si>
  <si>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</si>
  <si>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</si>
  <si>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</si>
  <si>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</si>
  <si>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</si>
  <si>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</si>
  <si>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</si>
  <si>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</si>
  <si>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</si>
  <si>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</si>
  <si>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</si>
  <si>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</si>
  <si>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</si>
  <si>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</si>
  <si>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</si>
  <si>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</si>
  <si>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</si>
  <si>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</si>
  <si>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</si>
  <si>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</si>
  <si>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</si>
  <si>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</si>
  <si>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</si>
  <si>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</si>
  <si>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</si>
  <si>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</si>
  <si>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</si>
  <si>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</si>
  <si>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</si>
  <si>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</si>
  <si>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</si>
  <si>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</si>
  <si>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</si>
  <si>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</si>
  <si>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</si>
  <si>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</si>
  <si>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</si>
  <si>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</si>
  <si>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</si>
  <si>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</si>
  <si>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</si>
  <si>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</si>
  <si>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</si>
  <si>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</si>
  <si>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</si>
  <si>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</si>
  <si>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</si>
  <si>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</si>
  <si>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</si>
  <si>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</si>
  <si>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</si>
  <si>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</si>
  <si>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</si>
  <si>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</si>
  <si>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</si>
  <si>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</si>
  <si>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</si>
  <si>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</si>
  <si>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</si>
  <si>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</si>
  <si>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</si>
  <si>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</si>
  <si>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</si>
  <si>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</si>
  <si>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</si>
  <si>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</si>
  <si>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</si>
  <si>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</si>
  <si>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</si>
  <si>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</si>
  <si>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</si>
  <si>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</si>
  <si>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</si>
  <si>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</si>
  <si>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</si>
  <si>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</si>
  <si>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</si>
  <si>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</si>
  <si>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</si>
  <si>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</si>
  <si>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</si>
  <si>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</si>
  <si>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</si>
  <si>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</si>
  <si>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</si>
  <si>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</si>
  <si>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</si>
  <si>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</si>
  <si>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</si>
  <si>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</si>
  <si>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</si>
  <si>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</si>
  <si>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</si>
  <si>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</si>
  <si>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</si>
  <si>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</si>
  <si>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</si>
  <si>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</si>
  <si>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</si>
  <si>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</si>
  <si>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</si>
  <si>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</si>
  <si>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</si>
  <si>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</si>
  <si>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</si>
  <si>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</si>
  <si>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</si>
  <si>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</si>
  <si>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</si>
  <si>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</si>
  <si>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</si>
  <si>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</si>
  <si>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</si>
  <si>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</si>
  <si>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</si>
  <si>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</si>
  <si>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</si>
  <si>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</si>
  <si>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</si>
  <si>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</si>
  <si>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</si>
  <si>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</si>
  <si>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</si>
  <si>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</si>
  <si>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</si>
  <si>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</si>
  <si>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</si>
  <si>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</si>
  <si>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</si>
  <si>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</si>
  <si>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</si>
  <si>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</si>
  <si>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</si>
  <si>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</si>
  <si>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</si>
  <si>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</si>
  <si>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</si>
  <si>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</si>
  <si>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</si>
  <si>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</si>
  <si>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</si>
  <si>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</si>
  <si>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</si>
  <si>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</si>
  <si>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</si>
  <si>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</si>
  <si>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</si>
  <si>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</si>
  <si>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</si>
  <si>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</si>
  <si>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</si>
  <si>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</si>
  <si>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</si>
  <si>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</si>
  <si>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</si>
  <si>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</si>
  <si>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</si>
  <si>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</si>
  <si>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</si>
  <si>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</si>
  <si>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</si>
  <si>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</si>
  <si>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</si>
  <si>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</si>
  <si>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</si>
  <si>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</si>
  <si>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</si>
  <si>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</si>
  <si>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</si>
  <si>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</si>
  <si>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</si>
  <si>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</si>
  <si>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</si>
  <si>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</si>
  <si>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</si>
  <si>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</si>
  <si>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</si>
  <si>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</si>
  <si>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</si>
  <si>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</si>
  <si>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</si>
  <si>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</si>
  <si>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</si>
  <si>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</si>
  <si>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</si>
  <si>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</si>
  <si>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</si>
  <si>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</si>
  <si>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</si>
  <si>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</si>
  <si>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</si>
  <si>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</si>
  <si>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</si>
  <si>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</si>
  <si>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</si>
  <si>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</si>
  <si>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</si>
  <si>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</si>
  <si>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</si>
  <si>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</si>
  <si>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</si>
  <si>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</si>
  <si>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</si>
  <si>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</si>
  <si>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</si>
  <si>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</si>
  <si>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</si>
  <si>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</si>
  <si>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</si>
  <si>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</si>
  <si>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</si>
  <si>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</si>
  <si>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</si>
  <si>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</si>
  <si>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</si>
  <si>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</si>
  <si>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</si>
  <si>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</si>
  <si>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</si>
  <si>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</si>
  <si>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</si>
  <si>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</si>
  <si>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</si>
  <si>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</si>
  <si>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</si>
  <si>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</si>
  <si>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</si>
  <si>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</si>
  <si>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</si>
  <si>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</si>
  <si>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</si>
  <si>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</si>
  <si>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</si>
  <si>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</si>
  <si>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</si>
  <si>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</si>
  <si>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</si>
  <si>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</si>
  <si>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</si>
  <si>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</si>
  <si>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</si>
  <si>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</si>
  <si>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</si>
  <si>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</si>
  <si>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</si>
  <si>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</si>
  <si>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</si>
  <si>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</si>
  <si>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</si>
  <si>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</si>
  <si>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</si>
  <si>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</si>
  <si>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</si>
  <si>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</si>
  <si>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</si>
  <si>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</si>
  <si>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</si>
  <si>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</si>
  <si>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</si>
  <si>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</si>
  <si>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</si>
  <si>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</si>
  <si>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</si>
  <si>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</si>
  <si>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</si>
  <si>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</si>
  <si>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</si>
  <si>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</si>
  <si>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</si>
  <si>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</si>
  <si>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</si>
  <si>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</si>
  <si>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</si>
  <si>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</si>
  <si>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</si>
  <si>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</si>
  <si>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</si>
  <si>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</si>
  <si>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</si>
  <si>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</si>
  <si>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</si>
  <si>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</si>
  <si>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</si>
  <si>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</si>
  <si>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</si>
  <si>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</si>
  <si>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</si>
  <si>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</si>
  <si>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</si>
  <si>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</si>
  <si>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</si>
  <si>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</si>
  <si>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</si>
  <si>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</si>
  <si>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</si>
  <si>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</si>
  <si>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</si>
  <si>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</si>
  <si>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</si>
  <si>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</si>
  <si>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</si>
  <si>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</si>
  <si>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</si>
  <si>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</si>
  <si>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</si>
  <si>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</si>
  <si>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</si>
  <si>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</si>
  <si>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</si>
  <si>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</si>
  <si>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</si>
  <si>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</si>
  <si>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</si>
  <si>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</si>
  <si>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</si>
  <si>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</si>
  <si>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</si>
  <si>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</si>
  <si>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</si>
  <si>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</si>
  <si>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</si>
  <si>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</si>
  <si>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</si>
  <si>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</si>
  <si>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</si>
  <si>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</si>
  <si>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</si>
  <si>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</si>
  <si>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</si>
  <si>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</si>
  <si>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</si>
  <si>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</si>
  <si>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</si>
  <si>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</si>
  <si>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</si>
  <si>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</si>
  <si>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</si>
  <si>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</si>
  <si>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</si>
  <si>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</si>
  <si>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</si>
  <si>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</si>
  <si>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</si>
  <si>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</si>
  <si>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</si>
  <si>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</si>
  <si>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</si>
  <si>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</si>
  <si>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</si>
  <si>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</si>
  <si>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</si>
  <si>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</si>
  <si>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</si>
  <si>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</si>
  <si>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</si>
  <si>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</si>
  <si>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</si>
  <si>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</si>
  <si>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</si>
  <si>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</si>
  <si>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</si>
  <si>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</si>
  <si>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</si>
  <si>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</si>
  <si>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</si>
  <si>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</si>
  <si>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</si>
  <si>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</si>
  <si>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</si>
  <si>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</si>
  <si>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</si>
  <si>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</si>
  <si>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</si>
  <si>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</si>
  <si>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</si>
  <si>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</si>
  <si>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</si>
  <si>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</si>
  <si>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</si>
  <si>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</si>
  <si>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</si>
  <si>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</si>
  <si>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</si>
  <si>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</si>
  <si>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</si>
  <si>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</si>
  <si>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</si>
  <si>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</si>
  <si>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</si>
  <si>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</si>
  <si>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</si>
  <si>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</si>
  <si>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</si>
  <si>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</si>
  <si>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</si>
  <si>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</si>
  <si>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</si>
  <si>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</si>
  <si>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</si>
  <si>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</si>
  <si>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</si>
  <si>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</si>
  <si>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</si>
  <si>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</si>
  <si>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</si>
  <si>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</si>
  <si>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</si>
  <si>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</si>
  <si>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</si>
  <si>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</si>
  <si>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</si>
  <si>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</si>
  <si>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</si>
  <si>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</si>
  <si>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</si>
  <si>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</si>
  <si>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</si>
  <si>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</si>
  <si>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</si>
  <si>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</si>
  <si>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</si>
  <si>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</si>
  <si>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</si>
  <si>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</si>
  <si>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</si>
  <si>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</si>
  <si>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</si>
  <si>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</si>
  <si>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</si>
  <si>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</si>
  <si>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</si>
  <si>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</si>
  <si>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</si>
  <si>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</si>
  <si>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</si>
  <si>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</si>
  <si>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</si>
  <si>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</si>
  <si>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</si>
  <si>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</si>
  <si>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</si>
  <si>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</si>
  <si>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</si>
  <si>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</si>
  <si>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</si>
  <si>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</si>
  <si>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</si>
  <si>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</si>
  <si>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</si>
  <si>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</si>
  <si>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</si>
  <si>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</si>
  <si>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</si>
  <si>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</si>
  <si>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</si>
  <si>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</si>
  <si>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</si>
  <si>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</si>
  <si>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</si>
  <si>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</si>
  <si>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</si>
  <si>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</si>
  <si>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</si>
  <si>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</si>
  <si>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</si>
  <si>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</si>
  <si>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</si>
  <si>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</si>
  <si>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</si>
  <si>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</si>
  <si>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</si>
  <si>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</si>
  <si>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</si>
  <si>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</si>
  <si>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</si>
  <si>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</si>
  <si>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</si>
  <si>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</si>
  <si>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</si>
  <si>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</si>
  <si>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</si>
  <si>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</si>
  <si>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</si>
  <si>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</si>
  <si>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</si>
  <si>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</si>
  <si>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</si>
  <si>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</si>
  <si>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</si>
  <si>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</si>
  <si>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</si>
  <si>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</si>
  <si>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</si>
  <si>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</si>
  <si>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</si>
  <si>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</si>
  <si>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</si>
  <si>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</si>
  <si>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</si>
  <si>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</si>
  <si>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</si>
  <si>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</si>
  <si>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</si>
  <si>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</si>
  <si>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</si>
  <si>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</si>
  <si>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</si>
  <si>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</si>
  <si>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</si>
  <si>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</si>
  <si>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</si>
  <si>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</si>
  <si>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</si>
  <si>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</si>
  <si>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</si>
  <si>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</si>
  <si>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</si>
  <si>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</si>
  <si>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</si>
  <si>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</si>
  <si>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</si>
  <si>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</si>
  <si>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</si>
  <si>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</si>
  <si>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</si>
  <si>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</si>
  <si>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</si>
  <si>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</si>
  <si>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</si>
  <si>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</si>
  <si>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</si>
  <si>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</si>
  <si>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</si>
  <si>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</si>
  <si>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</si>
  <si>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</si>
  <si>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</si>
  <si>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</si>
  <si>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</si>
  <si>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</si>
  <si>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</si>
  <si>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</si>
  <si>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</si>
  <si>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</si>
  <si>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</si>
  <si>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</si>
  <si>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</si>
  <si>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</si>
  <si>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</si>
  <si>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</si>
  <si>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</si>
  <si>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</si>
  <si>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</si>
  <si>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</si>
  <si>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</si>
  <si>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</si>
  <si>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</si>
  <si>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</si>
  <si>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</si>
  <si>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</si>
  <si>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</si>
  <si>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</si>
  <si>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</si>
  <si>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</si>
  <si>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</si>
  <si>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</si>
  <si>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</si>
  <si>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</si>
  <si>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</si>
  <si>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</si>
  <si>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</si>
  <si>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</si>
  <si>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</si>
  <si>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</si>
  <si>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</si>
  <si>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</si>
  <si>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</si>
  <si>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</si>
  <si>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</si>
  <si>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</si>
  <si>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</si>
  <si>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</si>
  <si>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</si>
  <si>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</si>
  <si>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</si>
  <si>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</si>
  <si>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</si>
  <si>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</si>
  <si>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</si>
  <si>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</si>
  <si>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</si>
  <si>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</si>
  <si>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</si>
  <si>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</si>
  <si>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</si>
  <si>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</si>
  <si>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</si>
  <si>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</si>
  <si>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</si>
  <si>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</si>
  <si>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</si>
  <si>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</si>
  <si>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</si>
  <si>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</si>
  <si>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</si>
  <si>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</si>
  <si>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</si>
  <si>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</si>
  <si>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</si>
  <si>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</si>
  <si>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</si>
  <si>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</si>
  <si>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</si>
  <si>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</si>
  <si>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</si>
  <si>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</si>
  <si>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</si>
  <si>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</si>
  <si>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</si>
  <si>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</si>
  <si>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</si>
  <si>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</si>
  <si>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</si>
  <si>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</si>
  <si>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</si>
  <si>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</si>
  <si>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</si>
  <si>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</si>
  <si>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</si>
  <si>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</si>
  <si>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</si>
  <si>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</si>
  <si>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</si>
  <si>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</si>
  <si>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</si>
  <si>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</si>
  <si>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</si>
  <si>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</si>
  <si>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</si>
  <si>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</si>
  <si>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</si>
  <si>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</si>
  <si>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</si>
  <si>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</si>
  <si>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</si>
  <si>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</si>
  <si>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</si>
  <si>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</si>
  <si>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</si>
  <si>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</si>
  <si>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</si>
  <si>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</si>
  <si>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</si>
  <si>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</si>
  <si>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</si>
  <si>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</si>
  <si>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</si>
  <si>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</si>
  <si>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</si>
  <si>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</si>
  <si>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</si>
  <si>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</si>
  <si>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</si>
  <si>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</si>
  <si>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</si>
  <si>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</si>
  <si>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</si>
  <si>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</si>
  <si>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</si>
  <si>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</si>
  <si>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</si>
  <si>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</si>
  <si>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</si>
  <si>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</si>
  <si>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</si>
  <si>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</si>
  <si>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</si>
  <si>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</si>
  <si>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</si>
  <si>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</si>
  <si>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</si>
  <si>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</si>
  <si>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</si>
  <si>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</si>
  <si>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</si>
  <si>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</si>
  <si>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</si>
  <si>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</si>
  <si>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</si>
  <si>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</si>
  <si>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</si>
  <si>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</si>
  <si>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</si>
  <si>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</si>
  <si>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</si>
  <si>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</si>
  <si>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</si>
  <si>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</si>
  <si>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</si>
  <si>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</si>
  <si>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</si>
  <si>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</si>
  <si>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</si>
  <si>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</si>
  <si>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</si>
  <si>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</si>
  <si>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</si>
  <si>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</si>
  <si>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</si>
  <si>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</si>
  <si>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</si>
  <si>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</si>
  <si>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</si>
  <si>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</si>
  <si>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</si>
  <si>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</si>
  <si>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</si>
  <si>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</si>
  <si>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</si>
  <si>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</si>
  <si>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</si>
  <si>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</si>
  <si>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</si>
  <si>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</si>
  <si>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</si>
  <si>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</si>
  <si>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</si>
  <si>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</si>
  <si>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</si>
  <si>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</si>
  <si>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</si>
  <si>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</si>
  <si>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</si>
  <si>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</si>
  <si>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</si>
  <si>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</si>
  <si>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</si>
  <si>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</si>
  <si>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</si>
  <si>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</si>
  <si>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</si>
  <si>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</si>
  <si>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</si>
  <si>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</si>
  <si>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</si>
  <si>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</si>
  <si>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</si>
  <si>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</si>
  <si>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</si>
  <si>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</si>
  <si>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</si>
  <si>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</si>
  <si>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</si>
  <si>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</si>
  <si>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</si>
  <si>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</si>
  <si>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</si>
  <si>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</si>
  <si>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</si>
  <si>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</si>
  <si>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</si>
  <si>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</si>
  <si>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</si>
  <si>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</si>
  <si>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</si>
  <si>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</si>
  <si>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</si>
  <si>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</si>
  <si>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</si>
  <si>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</si>
  <si>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</si>
  <si>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</si>
  <si>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</si>
  <si>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</si>
  <si>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</si>
  <si>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</si>
  <si>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</si>
  <si>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</si>
  <si>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</si>
  <si>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</si>
  <si>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</si>
  <si>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</si>
  <si>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</si>
  <si>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</si>
  <si>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</si>
  <si>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</si>
  <si>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</si>
  <si>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</si>
  <si>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</si>
  <si>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</si>
  <si>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</si>
  <si>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</si>
  <si>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</si>
  <si>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</si>
  <si>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</si>
  <si>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</si>
  <si>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</si>
  <si>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</si>
  <si>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</si>
  <si>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</si>
  <si>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</si>
  <si>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</si>
  <si>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</si>
  <si>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</si>
  <si>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</si>
  <si>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</si>
  <si>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</si>
  <si>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</si>
  <si>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</si>
  <si>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</si>
  <si>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</si>
  <si>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</si>
  <si>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</si>
  <si>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</si>
  <si>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</si>
  <si>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</si>
  <si>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</si>
  <si>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</si>
  <si>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</si>
  <si>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</si>
  <si>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</si>
  <si>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</si>
  <si>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</si>
  <si>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</si>
  <si>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</si>
  <si>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</si>
  <si>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</si>
  <si>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</si>
  <si>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</si>
  <si>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</si>
  <si>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</si>
  <si>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</si>
  <si>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</si>
  <si>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</si>
  <si>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</si>
  <si>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</si>
  <si>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</si>
  <si>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</si>
  <si>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</si>
  <si>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</si>
  <si>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</si>
  <si>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</si>
  <si>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</si>
  <si>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</si>
  <si>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</si>
  <si>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</si>
  <si>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</si>
  <si>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</si>
  <si>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</si>
  <si>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</si>
  <si>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</si>
  <si>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</si>
  <si>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</si>
  <si>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</si>
  <si>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</si>
  <si>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</si>
  <si>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</si>
  <si>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</si>
  <si>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</si>
  <si>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</si>
  <si>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</si>
  <si>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</si>
  <si>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</si>
  <si>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</si>
  <si>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</si>
  <si>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</si>
  <si>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</si>
  <si>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</si>
  <si>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</si>
  <si>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</si>
  <si>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</si>
  <si>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</si>
  <si>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</si>
  <si>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</si>
  <si>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</si>
  <si>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</si>
  <si>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</si>
  <si>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</si>
  <si>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</si>
  <si>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</si>
  <si>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</si>
  <si>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</si>
  <si>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</si>
  <si>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</si>
  <si>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</si>
  <si>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</si>
  <si>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</si>
  <si>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</si>
  <si>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</si>
  <si>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</si>
  <si>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</si>
  <si>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</si>
  <si>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</si>
  <si>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</si>
  <si>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</si>
  <si>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</si>
  <si>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</si>
  <si>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</si>
  <si>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</si>
  <si>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</si>
  <si>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</si>
  <si>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</si>
  <si>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</si>
  <si>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</si>
  <si>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</si>
  <si>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</si>
  <si>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</si>
  <si>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</si>
  <si>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</si>
  <si>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</si>
  <si>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</si>
  <si>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</si>
  <si>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</si>
  <si>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</si>
  <si>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</si>
  <si>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</si>
  <si>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</si>
  <si>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</si>
  <si>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</si>
  <si>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</si>
  <si>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</si>
  <si>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</si>
  <si>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</si>
  <si>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</si>
  <si>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</si>
  <si>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</si>
  <si>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</si>
  <si>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</si>
  <si>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</si>
  <si>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</si>
  <si>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</si>
  <si>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</si>
  <si>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</si>
  <si>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</si>
  <si>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</si>
  <si>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</si>
  <si>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</si>
  <si>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</si>
  <si>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</si>
  <si>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</si>
  <si>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</si>
  <si>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</si>
  <si>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</si>
  <si>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</si>
  <si>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</si>
  <si>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</si>
  <si>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</si>
  <si>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</si>
  <si>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</si>
  <si>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</si>
  <si>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</si>
  <si>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</si>
  <si>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</si>
  <si>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</si>
  <si>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</si>
  <si>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</si>
  <si>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</si>
  <si>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</si>
  <si>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</si>
  <si>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</si>
  <si>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</si>
  <si>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</si>
  <si>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</si>
  <si>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</si>
  <si>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</si>
  <si>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</si>
  <si>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</si>
  <si>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</si>
  <si>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</si>
  <si>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</si>
  <si>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</si>
  <si>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</si>
  <si>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</si>
  <si>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</si>
  <si>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</si>
  <si>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</si>
  <si>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</si>
  <si>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</si>
  <si>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</si>
  <si>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</si>
  <si>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</si>
  <si>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</si>
  <si>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</si>
  <si>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</si>
  <si>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</si>
  <si>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</si>
  <si>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</si>
  <si>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</si>
  <si>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</si>
  <si>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</si>
  <si>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</si>
  <si>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</si>
  <si>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</si>
  <si>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</si>
  <si>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</si>
  <si>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</si>
  <si>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</si>
  <si>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</si>
  <si>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</si>
  <si>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</si>
  <si>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</si>
  <si>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</si>
  <si>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</si>
  <si>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</si>
  <si>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</si>
  <si>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</si>
  <si>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</si>
  <si>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</si>
  <si>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</si>
  <si>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</si>
  <si>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</si>
  <si>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</si>
  <si>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</si>
  <si>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</si>
  <si>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</si>
  <si>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</si>
  <si>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</si>
  <si>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</si>
  <si>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</si>
  <si>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</si>
  <si>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</si>
  <si>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</si>
  <si>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</si>
  <si>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</si>
  <si>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</si>
  <si>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</si>
  <si>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</si>
  <si>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</si>
  <si>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</si>
  <si>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</si>
  <si>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</si>
  <si>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</si>
  <si>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</si>
  <si>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</si>
  <si>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</si>
  <si>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</si>
  <si>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</si>
  <si>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</si>
  <si>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</si>
  <si>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</si>
  <si>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</si>
  <si>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</si>
  <si>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</si>
  <si>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</si>
  <si>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</si>
  <si>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</si>
  <si>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</si>
  <si>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</si>
  <si>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</si>
  <si>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</si>
  <si>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</si>
  <si>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</si>
  <si>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</si>
  <si>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</si>
  <si>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</si>
  <si>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</si>
  <si>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</si>
  <si>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</si>
  <si>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</si>
  <si>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</si>
  <si>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</si>
  <si>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</si>
  <si>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</si>
  <si>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</si>
  <si>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</si>
  <si>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</si>
  <si>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</si>
  <si>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</si>
  <si>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</si>
  <si>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</si>
  <si>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</si>
  <si>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</si>
  <si>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</si>
  <si>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</si>
  <si>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</si>
  <si>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</si>
  <si>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</si>
  <si>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</si>
  <si>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</si>
  <si>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</si>
  <si>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</si>
  <si>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</si>
  <si>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</si>
  <si>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</si>
  <si>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</si>
  <si>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</si>
  <si>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</si>
  <si>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</si>
  <si>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</si>
  <si>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</si>
  <si>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</si>
  <si>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</si>
  <si>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</si>
  <si>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</si>
  <si>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</si>
  <si>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</si>
  <si>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</si>
  <si>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</si>
  <si>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</si>
  <si>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</si>
  <si>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</si>
  <si>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</si>
  <si>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</si>
  <si>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</si>
  <si>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</si>
  <si>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</si>
  <si>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</si>
  <si>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</si>
  <si>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</si>
  <si>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</si>
  <si>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</si>
  <si>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</si>
  <si>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</si>
  <si>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</si>
  <si>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</si>
  <si>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</si>
  <si>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</si>
  <si>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</si>
  <si>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</si>
  <si>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</si>
  <si>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</si>
  <si>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</si>
  <si>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</si>
  <si>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</si>
  <si>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</si>
  <si>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</si>
  <si>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</si>
  <si>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</si>
  <si>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</si>
  <si>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</si>
  <si>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</si>
  <si>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</si>
  <si>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</si>
  <si>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</si>
  <si>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</si>
  <si>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</si>
  <si>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</si>
  <si>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</si>
  <si>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</si>
  <si>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</si>
  <si>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</si>
  <si>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</si>
  <si>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</si>
  <si>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</si>
  <si>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</si>
  <si>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</si>
  <si>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</si>
  <si>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</si>
  <si>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</si>
  <si>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</si>
  <si>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</si>
  <si>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</si>
  <si>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</si>
  <si>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</si>
  <si>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</si>
  <si>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</si>
  <si>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</si>
  <si>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</si>
  <si>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</si>
  <si>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</si>
  <si>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</si>
  <si>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</si>
  <si>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</si>
  <si>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</si>
  <si>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</si>
  <si>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</si>
  <si>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</si>
  <si>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</si>
  <si>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</si>
  <si>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</si>
  <si>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</si>
  <si>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</si>
  <si>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</si>
  <si>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</si>
  <si>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</si>
  <si>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</si>
  <si>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</si>
  <si>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</si>
  <si>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</si>
  <si>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</si>
  <si>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</si>
  <si>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</si>
  <si>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</si>
  <si>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</si>
  <si>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</si>
  <si>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</si>
  <si>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</si>
  <si>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</si>
  <si>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</si>
  <si>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</si>
  <si>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</si>
  <si>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</si>
  <si>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</si>
  <si>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</si>
  <si>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</si>
  <si>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</si>
  <si>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</si>
  <si>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</si>
  <si>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</si>
  <si>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</si>
  <si>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</si>
  <si>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</si>
  <si>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</si>
  <si>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</si>
  <si>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</si>
  <si>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</si>
  <si>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</si>
  <si>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</si>
  <si>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</si>
  <si>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</si>
  <si>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</si>
  <si>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</si>
  <si>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</si>
  <si>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</si>
  <si>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</si>
  <si>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</si>
  <si>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</si>
  <si>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</si>
  <si>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</si>
  <si>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</si>
  <si>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</si>
  <si>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</si>
  <si>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</si>
  <si>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</si>
  <si>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</si>
  <si>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</si>
  <si>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</si>
  <si>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</si>
  <si>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</si>
  <si>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</si>
  <si>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</si>
  <si>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</si>
  <si>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</si>
  <si>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</si>
  <si>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</si>
  <si>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</si>
  <si>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</si>
  <si>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</si>
  <si>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</si>
  <si>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</si>
  <si>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</si>
  <si>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</si>
  <si>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</si>
  <si>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</si>
  <si>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</si>
  <si>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</si>
  <si>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</si>
  <si>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</si>
  <si>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</si>
  <si>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</si>
  <si>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</si>
  <si>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</si>
  <si>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</si>
  <si>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</si>
  <si>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</si>
  <si>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</si>
  <si>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</si>
  <si>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</si>
  <si>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</si>
  <si>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</si>
  <si>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</si>
  <si>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</si>
  <si>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</si>
  <si>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</si>
  <si>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</si>
  <si>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</si>
  <si>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</si>
  <si>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</si>
  <si>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</si>
  <si>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</si>
  <si>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</si>
  <si>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</si>
  <si>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</si>
  <si>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</si>
  <si>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</si>
  <si>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</si>
  <si>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</si>
  <si>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</si>
  <si>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</si>
  <si>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</si>
  <si>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</si>
  <si>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</si>
  <si>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</si>
  <si>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</si>
  <si>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</si>
  <si>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</si>
  <si>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</si>
  <si>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</si>
  <si>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</si>
  <si>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</si>
  <si>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</si>
  <si>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</si>
  <si>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</si>
  <si>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</si>
  <si>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</si>
  <si>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</si>
  <si>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</si>
  <si>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</si>
  <si>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</si>
  <si>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</si>
  <si>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</si>
  <si>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</si>
  <si>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</si>
  <si>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</si>
  <si>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</si>
  <si>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</si>
  <si>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</si>
  <si>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</si>
  <si>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</si>
  <si>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</si>
  <si>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</si>
  <si>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</si>
  <si>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</si>
  <si>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</si>
  <si>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</si>
  <si>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</si>
  <si>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</si>
  <si>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</si>
  <si>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</si>
  <si>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</si>
  <si>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</si>
  <si>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</si>
  <si>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</si>
  <si>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</si>
  <si>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</si>
  <si>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</si>
  <si>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</si>
  <si>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</si>
  <si>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</si>
  <si>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</si>
  <si>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</si>
  <si>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</si>
  <si>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</si>
  <si>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</si>
  <si>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</si>
  <si>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</si>
  <si>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</si>
  <si>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</si>
  <si>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</si>
  <si>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</si>
  <si>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</si>
  <si>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</si>
  <si>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</si>
  <si>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</si>
  <si>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</si>
  <si>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</si>
  <si>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</si>
  <si>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</si>
  <si>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</si>
  <si>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</si>
  <si>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</si>
  <si>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</si>
  <si>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</si>
  <si>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</si>
  <si>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</si>
  <si>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</si>
  <si>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</si>
  <si>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</si>
  <si>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</si>
  <si>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</si>
  <si>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</si>
  <si>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</si>
  <si>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</si>
  <si>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</si>
  <si>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</si>
  <si>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</si>
  <si>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</si>
  <si>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</si>
  <si>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</si>
  <si>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</si>
  <si>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</si>
  <si>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</si>
  <si>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</si>
  <si>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</si>
  <si>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</si>
  <si>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</si>
  <si>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</si>
  <si>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</si>
  <si>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</si>
  <si>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</si>
  <si>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</si>
  <si>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</si>
  <si>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</si>
  <si>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</si>
  <si>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</si>
  <si>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</si>
  <si>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</si>
  <si>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</si>
  <si>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</si>
  <si>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</si>
  <si>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</si>
  <si>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</si>
  <si>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</si>
  <si>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</si>
  <si>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</si>
  <si>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</si>
  <si>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</si>
  <si>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</si>
  <si>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</si>
  <si>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</si>
  <si>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</si>
  <si>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</si>
  <si>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</si>
  <si>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</si>
  <si>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</si>
  <si>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</si>
  <si>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</si>
  <si>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</si>
  <si>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</si>
  <si>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</si>
  <si>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</si>
  <si>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</si>
  <si>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</si>
  <si>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</si>
  <si>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</si>
  <si>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</si>
  <si>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</si>
  <si>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</si>
  <si>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</si>
  <si>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</si>
  <si>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</si>
  <si>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</si>
  <si>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</si>
  <si>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</si>
  <si>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</si>
  <si>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</si>
  <si>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</si>
  <si>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</si>
  <si>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</si>
  <si>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</si>
  <si>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</si>
  <si>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</si>
  <si>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</si>
  <si>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</si>
  <si>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</si>
  <si>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</si>
  <si>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</si>
  <si>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</si>
  <si>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</si>
  <si>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</si>
  <si>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</si>
  <si>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</si>
  <si>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</si>
  <si>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</si>
  <si>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</si>
  <si>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</si>
  <si>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</si>
  <si>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</si>
  <si>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</si>
  <si>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</si>
  <si>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</si>
  <si>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</si>
  <si>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</si>
  <si>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</si>
  <si>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</si>
  <si>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</si>
  <si>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</si>
  <si>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</si>
  <si>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</si>
  <si>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</si>
  <si>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</si>
  <si>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</si>
  <si>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</si>
  <si>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</si>
  <si>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</si>
  <si>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</si>
  <si>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</si>
  <si>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</si>
  <si>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</si>
  <si>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</si>
  <si>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</si>
  <si>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</si>
  <si>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</si>
  <si>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</si>
  <si>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</si>
  <si>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</si>
  <si>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</si>
  <si>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</si>
  <si>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</si>
  <si>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</si>
  <si>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</si>
  <si>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</si>
  <si>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</si>
  <si>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</si>
  <si>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</si>
  <si>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</si>
  <si>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</si>
  <si>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</si>
  <si>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</si>
  <si>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</si>
  <si>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</si>
  <si>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</si>
  <si>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</si>
  <si>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</si>
  <si>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</si>
  <si>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</si>
  <si>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</si>
  <si>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</si>
  <si>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</si>
  <si>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</si>
  <si>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</si>
  <si>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</si>
  <si>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</si>
  <si>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</si>
  <si>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</si>
  <si>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</si>
  <si>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</si>
  <si>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</si>
  <si>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</si>
  <si>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</si>
  <si>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</si>
  <si>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</si>
  <si>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</si>
  <si>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</si>
  <si>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</si>
  <si>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</si>
  <si>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</si>
  <si>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</si>
  <si>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</si>
  <si>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</si>
  <si>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</si>
  <si>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</si>
  <si>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</si>
  <si>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</si>
  <si>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</si>
  <si>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</si>
  <si>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</si>
  <si>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</si>
  <si>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</si>
  <si>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</si>
  <si>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</si>
  <si>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</si>
  <si>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</si>
  <si>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</si>
  <si>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</si>
  <si>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</si>
  <si>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</si>
  <si>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</si>
  <si>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</si>
  <si>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</si>
  <si>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</si>
  <si>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</si>
  <si>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</si>
  <si>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</si>
  <si>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</si>
  <si>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</si>
  <si>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</si>
  <si>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</si>
  <si>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</si>
  <si>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</si>
  <si>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</si>
  <si>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</si>
  <si>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</si>
  <si>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</si>
  <si>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</si>
  <si>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</si>
  <si>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</si>
  <si>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</si>
  <si>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</si>
  <si>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</si>
  <si>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</si>
  <si>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</si>
  <si>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</si>
  <si>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</si>
  <si>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</si>
  <si>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</si>
  <si>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</si>
  <si>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</si>
  <si>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</si>
  <si>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</si>
  <si>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</si>
  <si>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</si>
  <si>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</si>
  <si>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</si>
  <si>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</si>
  <si>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</si>
  <si>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</si>
  <si>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</si>
  <si>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</si>
  <si>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</si>
  <si>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</si>
  <si>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</si>
  <si>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</si>
  <si>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</si>
  <si>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</si>
  <si>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</si>
  <si>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</si>
  <si>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</si>
  <si>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</si>
  <si>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</si>
  <si>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</si>
  <si>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</si>
  <si>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</si>
  <si>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</si>
  <si>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</si>
  <si>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</si>
  <si>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</si>
  <si>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</si>
  <si>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</si>
  <si>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</si>
  <si>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</si>
  <si>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</si>
  <si>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</si>
  <si>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</si>
  <si>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</si>
  <si>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</si>
  <si>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</si>
  <si>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</si>
  <si>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</si>
  <si>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</si>
  <si>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</si>
  <si>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</si>
  <si>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</si>
  <si>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</si>
  <si>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</si>
  <si>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</si>
  <si>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</si>
  <si>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</si>
  <si>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</si>
  <si>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</si>
  <si>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</si>
  <si>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</si>
  <si>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</si>
  <si>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</si>
  <si>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</si>
  <si>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</si>
  <si>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</si>
  <si>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</si>
  <si>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</si>
  <si>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</si>
  <si>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</si>
  <si>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</si>
  <si>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</si>
  <si>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</si>
  <si>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</si>
  <si>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</si>
  <si>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</si>
  <si>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</si>
  <si>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</si>
  <si>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</si>
  <si>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</si>
  <si>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</si>
  <si>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</si>
  <si>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</si>
  <si>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</si>
  <si>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</si>
  <si>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</si>
  <si>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</si>
  <si>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</si>
  <si>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</si>
  <si>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</si>
  <si>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</si>
  <si>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</si>
  <si>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</si>
  <si>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</si>
  <si>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</si>
  <si>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</si>
  <si>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</si>
  <si>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</si>
  <si>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</si>
  <si>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</si>
  <si>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</si>
  <si>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</si>
  <si>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</si>
  <si>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</si>
  <si>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</si>
  <si>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</si>
  <si>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</si>
  <si>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</si>
  <si>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</si>
  <si>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</si>
  <si>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</si>
  <si>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</si>
  <si>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</si>
  <si>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</si>
  <si>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</si>
  <si>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</si>
  <si>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</si>
  <si>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</si>
  <si>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</si>
  <si>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</si>
  <si>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</si>
  <si>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</si>
  <si>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</si>
  <si>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</si>
  <si>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</si>
  <si>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</si>
  <si>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</si>
  <si>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</si>
  <si>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</si>
  <si>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</si>
  <si>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</si>
  <si>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</si>
  <si>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</si>
  <si>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</si>
  <si>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</si>
  <si>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</si>
  <si>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</si>
  <si>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</si>
  <si>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</si>
  <si>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</si>
  <si>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</si>
  <si>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</si>
  <si>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</si>
  <si>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</si>
  <si>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</si>
  <si>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</si>
  <si>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</si>
  <si>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</si>
  <si>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</si>
  <si>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</si>
  <si>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</si>
  <si>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</si>
  <si>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</si>
  <si>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</si>
  <si>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</si>
  <si>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</si>
  <si>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</si>
  <si>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</si>
  <si>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</si>
  <si>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</si>
  <si>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</si>
  <si>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</si>
  <si>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</si>
  <si>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</si>
  <si>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</si>
  <si>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</si>
  <si>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</si>
  <si>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</si>
  <si>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</si>
  <si>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</si>
  <si>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</si>
  <si>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</si>
  <si>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</si>
  <si>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</si>
  <si>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</si>
  <si>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</si>
  <si>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</si>
  <si>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</si>
  <si>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</si>
  <si>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</si>
  <si>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</si>
  <si>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</si>
  <si>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</si>
  <si>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</si>
  <si>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</si>
  <si>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</si>
  <si>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</si>
  <si>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</si>
  <si>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</si>
  <si>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</si>
  <si>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</si>
  <si>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</si>
  <si>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</si>
  <si>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</si>
  <si>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</si>
  <si>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</si>
  <si>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</si>
  <si>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</si>
  <si>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</si>
  <si>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</si>
  <si>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</si>
  <si>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</si>
  <si>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</si>
  <si>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</si>
  <si>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</si>
  <si>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</si>
  <si>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</si>
  <si>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</si>
  <si>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</si>
  <si>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</si>
  <si>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</si>
  <si>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</si>
  <si>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</si>
  <si>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</si>
  <si>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</si>
  <si>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</si>
  <si>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</si>
  <si>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</si>
  <si>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</si>
  <si>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</si>
  <si>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</si>
  <si>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</si>
  <si>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</si>
  <si>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</si>
  <si>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</si>
  <si>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</si>
  <si>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</si>
  <si>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</si>
  <si>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</si>
  <si>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</si>
  <si>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</si>
  <si>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</si>
  <si>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</si>
  <si>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</si>
  <si>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</si>
  <si>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</si>
  <si>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</si>
  <si>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</si>
  <si>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</si>
  <si>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</si>
  <si>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</si>
  <si>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</si>
  <si>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</si>
  <si>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</si>
  <si>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</si>
  <si>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</si>
  <si>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</si>
  <si>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</si>
  <si>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</si>
  <si>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</si>
  <si>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</si>
  <si>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</si>
  <si>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</si>
  <si>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</si>
  <si>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</si>
  <si>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</si>
  <si>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</si>
  <si>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</si>
  <si>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</si>
  <si>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</si>
  <si>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</si>
  <si>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</si>
  <si>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</si>
  <si>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</si>
  <si>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</si>
  <si>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</si>
  <si>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</si>
  <si>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</si>
  <si>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</si>
  <si>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</si>
  <si>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</si>
  <si>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</si>
  <si>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</si>
  <si>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</si>
  <si>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</si>
  <si>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</si>
  <si>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</si>
  <si>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</si>
  <si>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</si>
  <si>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</si>
  <si>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</si>
  <si>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</si>
  <si>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</si>
  <si>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</si>
  <si>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</si>
  <si>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</si>
  <si>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</si>
  <si>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</si>
  <si>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</si>
  <si>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</si>
  <si>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</si>
  <si>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</si>
  <si>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</si>
  <si>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</si>
  <si>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</si>
  <si>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</si>
  <si>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</si>
  <si>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</si>
  <si>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</si>
  <si>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</si>
  <si>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</si>
  <si>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</si>
  <si>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</si>
  <si>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</si>
  <si>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</si>
  <si>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</si>
  <si>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</si>
  <si>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</si>
  <si>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</si>
  <si>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</si>
  <si>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</si>
  <si>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</si>
  <si>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</si>
  <si>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</si>
  <si>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</si>
  <si>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</si>
  <si>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</si>
  <si>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</si>
  <si>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</si>
  <si>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</si>
  <si>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</si>
  <si>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</si>
  <si>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</si>
  <si>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</si>
  <si>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</si>
  <si>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</si>
  <si>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</si>
  <si>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</si>
  <si>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</si>
  <si>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</si>
  <si>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</si>
  <si>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</si>
  <si>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</si>
  <si>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</si>
  <si>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</si>
  <si>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</si>
  <si>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</si>
  <si>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</si>
  <si>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</si>
  <si>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</si>
  <si>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</si>
  <si>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</si>
  <si>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</si>
  <si>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</si>
  <si>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</si>
  <si>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</si>
  <si>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</si>
  <si>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</si>
  <si>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</si>
  <si>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</si>
  <si>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</si>
  <si>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</si>
  <si>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</si>
  <si>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</si>
  <si>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</si>
  <si>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</si>
  <si>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</si>
  <si>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</si>
  <si>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</si>
  <si>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</si>
  <si>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</si>
  <si>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</si>
  <si>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</si>
  <si>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</si>
  <si>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</si>
  <si>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</si>
  <si>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</si>
  <si>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</si>
  <si>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</si>
  <si>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</si>
  <si>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</si>
  <si>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</si>
  <si>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</si>
  <si>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</si>
  <si>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</si>
  <si>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</si>
  <si>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</si>
  <si>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</si>
  <si>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</si>
  <si>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</si>
  <si>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</si>
  <si>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</si>
  <si>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</si>
  <si>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</si>
  <si>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</si>
  <si>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</si>
  <si>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</si>
  <si>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</si>
  <si>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</si>
  <si>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</si>
  <si>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</si>
  <si>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</si>
  <si>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</si>
  <si>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</si>
  <si>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</si>
  <si>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</si>
  <si>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</si>
  <si>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</si>
  <si>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</si>
  <si>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</si>
  <si>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</si>
  <si>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</si>
  <si>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</si>
  <si>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</si>
  <si>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</si>
  <si>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</si>
  <si>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</si>
  <si>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</si>
  <si>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</si>
  <si>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</si>
  <si>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</si>
  <si>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</si>
  <si>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</si>
  <si>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</si>
  <si>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</si>
  <si>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</si>
  <si>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</si>
  <si>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</si>
  <si>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</si>
  <si>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</si>
  <si>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</si>
  <si>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</si>
  <si>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</si>
  <si>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</si>
  <si>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</si>
  <si>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</si>
  <si>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</si>
  <si>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</si>
  <si>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</si>
  <si>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</si>
  <si>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</si>
  <si>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</si>
  <si>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</si>
  <si>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</si>
  <si>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</si>
  <si>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</si>
  <si>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</si>
  <si>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</si>
  <si>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</si>
  <si>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</si>
  <si>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</si>
  <si>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</si>
  <si>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</si>
  <si>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</si>
  <si>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</si>
  <si>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</si>
  <si>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</si>
  <si>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</si>
  <si>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</si>
  <si>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</si>
  <si>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</si>
  <si>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</si>
  <si>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</si>
  <si>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</si>
  <si>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</si>
  <si>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</si>
  <si>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</si>
  <si>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</si>
  <si>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</si>
  <si>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</si>
  <si>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</si>
  <si>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</si>
  <si>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</si>
  <si>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</si>
  <si>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</si>
  <si>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</si>
  <si>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</si>
  <si>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</si>
  <si>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</si>
  <si>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</si>
  <si>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</si>
  <si>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</si>
  <si>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</si>
  <si>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</si>
  <si>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</si>
  <si>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</si>
  <si>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</si>
  <si>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</si>
  <si>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</si>
  <si>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</si>
  <si>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</si>
  <si>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</si>
  <si>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</si>
  <si>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</si>
  <si>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</si>
  <si>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</si>
  <si>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</si>
  <si>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</si>
  <si>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</si>
  <si>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</si>
  <si>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</si>
  <si>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</si>
  <si>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</si>
  <si>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</si>
  <si>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</si>
  <si>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</si>
  <si>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</si>
  <si>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</si>
  <si>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</si>
  <si>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</si>
  <si>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</si>
  <si>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</si>
  <si>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</si>
  <si>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</si>
  <si>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</si>
  <si>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</si>
  <si>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</si>
  <si>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</si>
  <si>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</si>
  <si>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</si>
  <si>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</si>
  <si>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</si>
  <si>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</si>
  <si>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</si>
  <si>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</si>
  <si>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</si>
  <si>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</si>
  <si>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</si>
  <si>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</si>
  <si>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</si>
  <si>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</si>
  <si>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</si>
  <si>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</si>
  <si>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</si>
  <si>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</si>
  <si>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</si>
  <si>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</si>
  <si>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</si>
  <si>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</si>
  <si>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</si>
  <si>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</si>
  <si>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</si>
  <si>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</si>
  <si>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</si>
  <si>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</si>
  <si>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</si>
  <si>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</si>
  <si>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</si>
  <si>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</si>
  <si>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</si>
  <si>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</si>
  <si>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</si>
  <si>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</si>
  <si>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</si>
  <si>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</si>
  <si>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</si>
  <si>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</si>
  <si>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</si>
  <si>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</si>
  <si>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</si>
  <si>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</si>
  <si>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</si>
  <si>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</si>
  <si>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</si>
  <si>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</si>
  <si>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</si>
  <si>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</si>
  <si>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</si>
  <si>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</si>
  <si>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</si>
  <si>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</si>
  <si>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</si>
  <si>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</si>
  <si>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</si>
  <si>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</si>
  <si>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</si>
  <si>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</si>
  <si>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</si>
  <si>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</si>
  <si>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</si>
  <si>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</si>
  <si>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</si>
  <si>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</si>
  <si>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</si>
  <si>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</si>
  <si>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</si>
  <si>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</si>
  <si>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</si>
  <si>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</si>
  <si>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</si>
  <si>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</si>
  <si>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</si>
  <si>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</si>
  <si>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</si>
  <si>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</si>
  <si>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</si>
  <si>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</si>
  <si>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</si>
  <si>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</si>
  <si>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</si>
  <si>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</si>
  <si>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</si>
  <si>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</si>
  <si>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</si>
  <si>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</si>
  <si>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</si>
  <si>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</si>
  <si>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</si>
  <si>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</si>
  <si>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</si>
  <si>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</si>
  <si>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</si>
  <si>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</si>
  <si>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</si>
  <si>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</si>
  <si>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</si>
  <si>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</si>
  <si>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</si>
  <si>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</si>
  <si>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</si>
  <si>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</si>
  <si>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</si>
  <si>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</si>
  <si>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</si>
  <si>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</si>
  <si>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</si>
  <si>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</si>
  <si>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</si>
  <si>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</si>
  <si>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</si>
  <si>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</si>
  <si>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</si>
  <si>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</si>
  <si>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</si>
  <si>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</si>
  <si>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</si>
  <si>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</si>
  <si>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</si>
  <si>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</si>
  <si>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</si>
  <si>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</si>
  <si>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</si>
  <si>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</si>
  <si>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</si>
  <si>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</si>
  <si>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</si>
  <si>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</si>
  <si>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</si>
  <si>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</si>
  <si>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</si>
  <si>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</si>
  <si>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</si>
  <si>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</si>
  <si>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</si>
  <si>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</si>
  <si>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</si>
  <si>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</si>
  <si>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</si>
  <si>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</si>
  <si>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</si>
  <si>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</si>
  <si>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</si>
  <si>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</si>
  <si>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</si>
  <si>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</si>
  <si>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</si>
  <si>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</si>
  <si>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</si>
  <si>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</si>
  <si>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</si>
  <si>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</si>
  <si>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</si>
  <si>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</si>
  <si>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</si>
  <si>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</si>
  <si>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</si>
  <si>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</si>
  <si>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</si>
  <si>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</si>
  <si>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</si>
  <si>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</si>
  <si>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</si>
  <si>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</si>
  <si>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</si>
  <si>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</si>
  <si>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</si>
  <si>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</si>
  <si>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</si>
  <si>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</si>
  <si>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</si>
  <si>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</si>
  <si>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</si>
  <si>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</si>
  <si>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</si>
  <si>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</si>
  <si>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</si>
  <si>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</si>
  <si>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</si>
  <si>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</si>
  <si>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</si>
  <si>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</si>
  <si>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</si>
  <si>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</si>
  <si>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</si>
  <si>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</si>
  <si>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</si>
  <si>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</si>
  <si>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</si>
  <si>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</si>
  <si>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</si>
  <si>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</si>
  <si>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</si>
  <si>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</si>
  <si>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</si>
  <si>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</si>
  <si>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</si>
  <si>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</si>
  <si>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</si>
  <si>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</si>
  <si>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</si>
  <si>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</si>
  <si>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</si>
  <si>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</si>
  <si>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</si>
  <si>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</si>
  <si>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</si>
  <si>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</si>
  <si>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</si>
  <si>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</si>
  <si>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</si>
  <si>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</si>
  <si>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</si>
  <si>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</si>
  <si>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</si>
  <si>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</si>
  <si>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</si>
  <si>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</si>
  <si>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</si>
  <si>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</si>
  <si>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</si>
  <si>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</si>
  <si>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</si>
  <si>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</si>
  <si>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</si>
  <si>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</si>
  <si>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</si>
  <si>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</si>
  <si>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</si>
  <si>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</si>
  <si>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</si>
  <si>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</si>
  <si>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</si>
  <si>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</si>
  <si>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</si>
  <si>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</si>
  <si>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</si>
  <si>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</si>
  <si>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</si>
  <si>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</si>
  <si>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</si>
  <si>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</si>
  <si>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</si>
  <si>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</si>
  <si>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</si>
  <si>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</si>
  <si>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</si>
  <si>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</si>
  <si>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</si>
  <si>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</si>
  <si>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</si>
  <si>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</si>
  <si>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</si>
  <si>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</si>
  <si>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</si>
  <si>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</si>
  <si>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</si>
  <si>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</si>
  <si>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</si>
  <si>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</si>
  <si>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</si>
  <si>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</si>
  <si>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</si>
  <si>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</si>
  <si>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</si>
  <si>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</si>
  <si>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</si>
  <si>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</si>
  <si>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</si>
  <si>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</si>
  <si>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</si>
  <si>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</si>
  <si>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</si>
  <si>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</si>
  <si>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</si>
  <si>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</si>
  <si>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</si>
  <si>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</si>
  <si>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</si>
  <si>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</si>
  <si>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</si>
  <si>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</si>
  <si>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</si>
  <si>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</si>
  <si>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</si>
  <si>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</si>
  <si>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</si>
  <si>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</si>
  <si>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</si>
  <si>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</si>
  <si>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</si>
  <si>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</si>
  <si>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</si>
  <si>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</si>
  <si>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</si>
  <si>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</si>
  <si>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</si>
  <si>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</si>
  <si>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</si>
  <si>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</si>
  <si>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</si>
  <si>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</si>
  <si>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</si>
  <si>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</si>
  <si>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</si>
  <si>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</si>
  <si>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</si>
  <si>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</si>
  <si>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</si>
  <si>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</si>
  <si>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</si>
  <si>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</si>
  <si>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</si>
  <si>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</si>
  <si>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</si>
  <si>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</si>
  <si>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</si>
  <si>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</si>
  <si>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</si>
  <si>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</si>
  <si>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</si>
  <si>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</si>
  <si>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</si>
  <si>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</si>
  <si>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</si>
  <si>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</si>
  <si>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</si>
  <si>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</si>
  <si>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</si>
  <si>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</si>
  <si>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</si>
  <si>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</si>
  <si>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</si>
  <si>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</si>
  <si>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</si>
  <si>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</si>
  <si>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</si>
  <si>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</si>
  <si>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</si>
  <si>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</si>
  <si>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</si>
  <si>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</si>
  <si>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</si>
  <si>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</si>
  <si>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</si>
  <si>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</si>
  <si>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</si>
  <si>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</si>
  <si>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</si>
  <si>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</si>
  <si>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</si>
  <si>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</si>
  <si>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</si>
  <si>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</si>
  <si>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</si>
  <si>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</si>
  <si>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</si>
  <si>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</si>
  <si>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</si>
  <si>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</si>
  <si>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</si>
  <si>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</si>
  <si>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</si>
  <si>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</si>
  <si>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</si>
  <si>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</si>
  <si>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</si>
  <si>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</si>
  <si>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</si>
  <si>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</si>
  <si>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</si>
  <si>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</si>
  <si>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</si>
  <si>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</si>
  <si>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</si>
  <si>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</si>
  <si>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</si>
  <si>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</si>
  <si>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</si>
  <si>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</si>
  <si>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</si>
  <si>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</si>
  <si>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</si>
  <si>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</si>
  <si>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</si>
  <si>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</si>
  <si>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</si>
  <si>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</si>
  <si>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</si>
  <si>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</si>
  <si>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</si>
  <si>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</si>
  <si>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</si>
  <si>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</si>
  <si>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</si>
  <si>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</si>
  <si>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</si>
  <si>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</si>
  <si>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</si>
  <si>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</si>
  <si>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</si>
  <si>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</si>
  <si>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</si>
  <si>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</si>
  <si>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</si>
  <si>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</si>
  <si>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</si>
  <si>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</si>
  <si>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</si>
  <si>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</si>
  <si>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</si>
  <si>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</si>
  <si>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</si>
  <si>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</si>
  <si>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</si>
  <si>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</si>
  <si>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</si>
  <si>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</si>
  <si>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</si>
  <si>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</si>
  <si>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</si>
  <si>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</si>
  <si>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</si>
  <si>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</si>
  <si>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</si>
  <si>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</si>
  <si>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</si>
  <si>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</si>
  <si>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</si>
  <si>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</si>
  <si>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</si>
  <si>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</si>
  <si>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</si>
  <si>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</si>
  <si>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</si>
  <si>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</si>
  <si>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</si>
  <si>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</si>
  <si>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</si>
  <si>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</si>
  <si>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</si>
  <si>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</si>
  <si>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</si>
  <si>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</si>
  <si>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</si>
  <si>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</si>
  <si>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</si>
  <si>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</si>
  <si>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</si>
  <si>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</si>
  <si>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</si>
  <si>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</si>
  <si>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</si>
  <si>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</si>
  <si>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</si>
  <si>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</si>
  <si>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</si>
  <si>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</si>
  <si>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</si>
  <si>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</si>
  <si>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</si>
  <si>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</si>
  <si>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</si>
  <si>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</si>
  <si>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</si>
  <si>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</si>
  <si>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</si>
  <si>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</si>
  <si>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</si>
  <si>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</si>
  <si>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</si>
  <si>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</si>
  <si>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</si>
  <si>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</si>
  <si>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</si>
  <si>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</si>
  <si>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</si>
  <si>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</si>
  <si>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</si>
  <si>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</si>
  <si>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</si>
  <si>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</si>
  <si>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</si>
  <si>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</si>
  <si>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</si>
  <si>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</si>
  <si>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</si>
  <si>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</si>
  <si>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</si>
  <si>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</si>
  <si>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</si>
  <si>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</si>
  <si>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</si>
  <si>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</si>
  <si>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</si>
  <si>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</si>
  <si>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</si>
  <si>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</si>
  <si>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</si>
  <si>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</si>
  <si>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</si>
  <si>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</si>
  <si>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</si>
  <si>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</si>
  <si>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</si>
  <si>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</si>
  <si>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</si>
  <si>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</si>
  <si>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</si>
  <si>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</si>
  <si>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</si>
  <si>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</si>
  <si>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</si>
  <si>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</si>
  <si>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</si>
  <si>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</si>
  <si>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</si>
  <si>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</si>
  <si>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</si>
  <si>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</si>
  <si>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</si>
  <si>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</si>
  <si>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</si>
  <si>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</si>
  <si>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</si>
  <si>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</si>
  <si>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</si>
  <si>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</si>
  <si>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</si>
  <si>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</si>
  <si>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</si>
  <si>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</si>
  <si>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</si>
  <si>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</si>
  <si>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</si>
  <si>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</si>
  <si>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</si>
  <si>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</si>
  <si>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</si>
  <si>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</si>
  <si>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</si>
  <si>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</si>
  <si>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</si>
  <si>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</si>
  <si>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</si>
  <si>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</si>
  <si>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</si>
  <si>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</si>
  <si>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</si>
  <si>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</si>
  <si>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</si>
  <si>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</si>
  <si>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</si>
  <si>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</si>
  <si>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</si>
  <si>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</si>
  <si>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</si>
  <si>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</si>
  <si>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</si>
  <si>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</si>
  <si>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</si>
  <si>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</si>
  <si>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</si>
  <si>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</si>
  <si>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</si>
  <si>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</si>
  <si>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</si>
  <si>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</si>
  <si>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</si>
  <si>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</si>
  <si>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</si>
  <si>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</si>
  <si>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</si>
  <si>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</si>
  <si>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</si>
  <si>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</si>
  <si>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</si>
  <si>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</si>
  <si>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</si>
  <si>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</si>
  <si>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</si>
  <si>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</si>
  <si>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</si>
  <si>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</si>
  <si>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</si>
  <si>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</si>
  <si>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</si>
  <si>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</si>
  <si>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</si>
  <si>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</si>
  <si>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</si>
  <si>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</si>
  <si>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</si>
  <si>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</si>
  <si>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</si>
  <si>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</si>
  <si>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</si>
  <si>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</si>
  <si>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</si>
  <si>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</si>
  <si>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</si>
  <si>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</si>
  <si>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</si>
  <si>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</si>
  <si>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</si>
  <si>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</si>
  <si>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</si>
  <si>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</si>
  <si>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</si>
  <si>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</si>
  <si>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</si>
  <si>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</si>
  <si>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</si>
  <si>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</si>
  <si>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</si>
  <si>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</si>
  <si>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</si>
  <si>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</si>
  <si>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</si>
  <si>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</si>
  <si>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</si>
  <si>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</si>
  <si>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</si>
  <si>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</si>
  <si>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</si>
  <si>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</si>
  <si>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</si>
  <si>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</si>
  <si>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</si>
  <si>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</si>
  <si>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</si>
  <si>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</si>
  <si>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</si>
  <si>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</si>
  <si>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</si>
  <si>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</si>
  <si>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</si>
  <si>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</si>
  <si>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</si>
  <si>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</si>
  <si>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</si>
  <si>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</si>
  <si>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</si>
  <si>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</si>
  <si>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</si>
  <si>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</si>
  <si>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</si>
  <si>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</si>
  <si>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</si>
  <si>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</si>
  <si>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</si>
  <si>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</si>
  <si>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</si>
  <si>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</si>
  <si>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</si>
  <si>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</si>
  <si>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</si>
  <si>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</si>
  <si>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</si>
  <si>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</si>
  <si>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</si>
  <si>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</si>
  <si>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</si>
  <si>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</si>
  <si>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</si>
  <si>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</si>
  <si>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</si>
  <si>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</si>
  <si>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</si>
  <si>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</si>
  <si>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</si>
  <si>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</si>
  <si>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</si>
  <si>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</si>
  <si>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</si>
  <si>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</si>
  <si>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</si>
  <si>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</si>
  <si>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</si>
  <si>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</si>
  <si>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</si>
  <si>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</si>
  <si>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</si>
  <si>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</si>
  <si>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</si>
  <si>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</si>
  <si>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</si>
  <si>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</si>
  <si>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</si>
  <si>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</si>
  <si>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</si>
  <si>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</si>
  <si>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</si>
  <si>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</si>
  <si>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</si>
  <si>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</si>
  <si>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</si>
  <si>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</si>
  <si>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</si>
  <si>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</si>
  <si>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</si>
  <si>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</si>
  <si>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</si>
  <si>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</si>
  <si>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</si>
  <si>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</si>
  <si>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</si>
  <si>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</si>
  <si>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</si>
  <si>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</si>
  <si>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</si>
  <si>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</si>
  <si>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</si>
  <si>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</si>
  <si>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</si>
  <si>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</si>
  <si>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</si>
  <si>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</si>
  <si>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</si>
  <si>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</si>
  <si>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</si>
  <si>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</si>
  <si>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</si>
  <si>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</si>
  <si>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</si>
  <si>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</si>
  <si>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</si>
  <si>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</si>
  <si>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</si>
  <si>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</si>
  <si>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</si>
  <si>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</si>
  <si>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</si>
  <si>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</si>
  <si>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</si>
  <si>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</si>
  <si>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</si>
  <si>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</si>
  <si>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</si>
  <si>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</si>
  <si>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</si>
  <si>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</si>
  <si>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</si>
  <si>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</si>
  <si>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</si>
  <si>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</si>
  <si>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</si>
  <si>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</si>
  <si>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</si>
  <si>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</si>
  <si>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</si>
  <si>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</si>
  <si>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</si>
  <si>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</si>
  <si>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</si>
  <si>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</si>
  <si>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</si>
  <si>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</si>
  <si>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</si>
  <si>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</si>
  <si>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</si>
  <si>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</si>
  <si>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</si>
  <si>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</si>
  <si>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</si>
  <si>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</si>
  <si>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</si>
  <si>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</si>
  <si>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</si>
  <si>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</si>
  <si>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</si>
  <si>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</si>
  <si>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</si>
  <si>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</si>
  <si>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</si>
  <si>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</si>
  <si>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</si>
  <si>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</si>
  <si>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</si>
  <si>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</si>
  <si>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</si>
  <si>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</si>
  <si>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</si>
  <si>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</si>
  <si>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</si>
  <si>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</si>
  <si>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</si>
  <si>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</si>
  <si>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</si>
  <si>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</si>
  <si>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</si>
  <si>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</si>
  <si>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</si>
  <si>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</si>
  <si>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</si>
  <si>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</si>
  <si>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</si>
  <si>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</si>
  <si>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</si>
  <si>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</si>
  <si>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</si>
  <si>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</si>
  <si>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</si>
  <si>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</si>
  <si>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</si>
  <si>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</si>
  <si>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</si>
  <si>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</si>
  <si>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</si>
  <si>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</si>
  <si>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</si>
  <si>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</si>
  <si>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</si>
  <si>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</si>
  <si>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</si>
  <si>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</si>
  <si>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</si>
  <si>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</si>
  <si>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</si>
  <si>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</si>
  <si>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</si>
  <si>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</si>
  <si>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</si>
  <si>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</si>
  <si>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</si>
  <si>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</si>
  <si>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</si>
  <si>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</si>
  <si>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</si>
  <si>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</si>
  <si>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</si>
  <si>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</si>
  <si>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</si>
  <si>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</si>
  <si>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</si>
  <si>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</si>
  <si>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</si>
  <si>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</si>
  <si>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</si>
  <si>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</si>
  <si>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</si>
  <si>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</si>
  <si>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</si>
  <si>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</si>
  <si>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</si>
  <si>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</si>
  <si>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</si>
  <si>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</si>
  <si>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</si>
  <si>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</si>
  <si>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</si>
  <si>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</si>
  <si>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</si>
  <si>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</si>
  <si>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</si>
  <si>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</si>
  <si>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</si>
  <si>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</si>
  <si>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</si>
  <si>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</si>
  <si>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</si>
  <si>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</si>
  <si>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</si>
  <si>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</si>
  <si>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</si>
  <si>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</si>
  <si>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</si>
  <si>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</si>
  <si>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</si>
  <si>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</si>
  <si>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</si>
  <si>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</si>
  <si>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</si>
  <si>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</si>
  <si>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</si>
  <si>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</si>
  <si>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</si>
  <si>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</si>
  <si>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</si>
  <si>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</si>
  <si>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</si>
  <si>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</si>
  <si>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</si>
  <si>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</si>
  <si>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</si>
  <si>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</si>
  <si>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</si>
  <si>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</si>
  <si>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</si>
  <si>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</si>
  <si>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</si>
  <si>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</si>
  <si>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</si>
  <si>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</si>
  <si>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</si>
  <si>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</si>
  <si>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</si>
  <si>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</si>
  <si>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</si>
  <si>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</si>
  <si>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</si>
  <si>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</si>
  <si>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</si>
  <si>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</si>
  <si>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</si>
  <si>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</si>
  <si>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</si>
  <si>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</si>
  <si>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</si>
  <si>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</si>
  <si>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</si>
  <si>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</si>
  <si>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</si>
  <si>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</si>
  <si>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</si>
  <si>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</si>
  <si>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</si>
  <si>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</si>
  <si>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</si>
  <si>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</si>
  <si>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</si>
  <si>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</si>
  <si>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</si>
  <si>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</si>
  <si>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</si>
  <si>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</si>
  <si>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</si>
  <si>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</si>
  <si>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</si>
  <si>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</si>
  <si>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</si>
  <si>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</si>
  <si>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</si>
  <si>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</si>
  <si>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</si>
  <si>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</si>
  <si>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</si>
  <si>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</si>
  <si>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</si>
  <si>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</si>
  <si>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</si>
  <si>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</si>
  <si>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</si>
  <si>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</si>
  <si>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</si>
  <si>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</si>
  <si>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</si>
  <si>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</si>
  <si>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</si>
  <si>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</si>
  <si>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</si>
  <si>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</si>
  <si>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</si>
  <si>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</si>
  <si>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</si>
  <si>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</si>
  <si>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</si>
  <si>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</si>
  <si>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</si>
  <si>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</si>
  <si>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</si>
  <si>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</si>
  <si>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</si>
  <si>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</si>
  <si>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</si>
  <si>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</si>
  <si>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</si>
  <si>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</si>
  <si>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</si>
  <si>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</si>
  <si>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</si>
  <si>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</si>
  <si>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</si>
  <si>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</si>
  <si>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</si>
  <si>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</si>
  <si>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</si>
  <si>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</si>
  <si>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</si>
  <si>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</si>
  <si>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</si>
  <si>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</si>
  <si>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</si>
  <si>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</si>
  <si>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</si>
  <si>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</si>
  <si>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</si>
  <si>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</si>
  <si>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</si>
  <si>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</si>
  <si>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</si>
  <si>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</si>
  <si>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</si>
  <si>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</si>
  <si>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</si>
  <si>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</si>
  <si>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</si>
  <si>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</si>
  <si>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</si>
  <si>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</si>
  <si>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</si>
  <si>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</si>
  <si>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</si>
  <si>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</si>
  <si>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</si>
  <si>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</si>
  <si>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</si>
  <si>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</si>
  <si>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</si>
  <si>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</si>
  <si>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</si>
  <si>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</si>
  <si>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</si>
  <si>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</si>
  <si>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</si>
  <si>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</si>
  <si>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</si>
  <si>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</si>
  <si>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</si>
  <si>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</si>
  <si>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</si>
  <si>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</si>
  <si>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</si>
  <si>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</si>
  <si>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</si>
  <si>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</si>
  <si>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</si>
  <si>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</si>
  <si>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</si>
  <si>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</si>
  <si>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</si>
  <si>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</si>
  <si>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</si>
  <si>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</si>
  <si>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</si>
  <si>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</si>
  <si>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</si>
  <si>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</si>
  <si>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</si>
  <si>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</si>
  <si>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</si>
  <si>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</si>
  <si>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</si>
  <si>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</si>
  <si>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</si>
  <si>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</si>
  <si>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</si>
  <si>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</si>
  <si>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</si>
  <si>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</si>
  <si>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</si>
  <si>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</si>
  <si>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</si>
  <si>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</si>
  <si>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</si>
  <si>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</si>
  <si>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</si>
  <si>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</si>
  <si>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</si>
  <si>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</si>
  <si>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</si>
  <si>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</si>
  <si>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</si>
  <si>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</si>
  <si>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</si>
  <si>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</si>
  <si>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</si>
  <si>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</si>
  <si>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</si>
  <si>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</si>
  <si>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</si>
  <si>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</si>
  <si>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</si>
  <si>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</si>
  <si>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</si>
  <si>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</si>
  <si>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</si>
  <si>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</si>
  <si>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</si>
  <si>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</si>
  <si>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</si>
  <si>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</si>
  <si>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</si>
  <si>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</si>
  <si>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</si>
  <si>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</si>
  <si>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</si>
  <si>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</si>
  <si>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</si>
  <si>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</si>
  <si>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</si>
  <si>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</si>
  <si>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</si>
  <si>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</si>
  <si>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</si>
  <si>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</si>
  <si>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</si>
  <si>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</si>
  <si>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</si>
  <si>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</si>
  <si>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</si>
  <si>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</si>
  <si>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</si>
  <si>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</si>
  <si>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</si>
  <si>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</si>
  <si>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</si>
  <si>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</si>
  <si>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</si>
  <si>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</si>
  <si>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</si>
  <si>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</si>
  <si>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</si>
  <si>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</si>
  <si>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</si>
  <si>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</si>
  <si>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</si>
  <si>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</si>
  <si>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</si>
  <si>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</si>
  <si>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</si>
  <si>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</si>
  <si>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</si>
  <si>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</si>
  <si>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</si>
  <si>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</si>
  <si>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</si>
  <si>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</si>
  <si>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</si>
  <si>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</si>
  <si>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</si>
  <si>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</si>
  <si>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</si>
  <si>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</si>
  <si>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</si>
  <si>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</si>
  <si>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</si>
  <si>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</si>
  <si>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</si>
  <si>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</si>
  <si>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</si>
  <si>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</si>
  <si>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</si>
  <si>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</si>
  <si>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</si>
  <si>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</si>
  <si>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</si>
  <si>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</si>
  <si>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</si>
  <si>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</si>
  <si>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</si>
  <si>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</si>
  <si>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</si>
  <si>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</si>
  <si>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</si>
  <si>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</si>
  <si>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</si>
  <si>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</si>
  <si>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</si>
  <si>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</si>
  <si>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</si>
  <si>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</si>
  <si>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</si>
  <si>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</si>
  <si>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</si>
  <si>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</si>
  <si>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</si>
  <si>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</si>
  <si>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</si>
  <si>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</si>
  <si>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</si>
  <si>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</si>
  <si>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</si>
  <si>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</si>
  <si>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</si>
  <si>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</si>
  <si>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</si>
  <si>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</si>
  <si>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</si>
  <si>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</si>
  <si>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</si>
  <si>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</si>
  <si>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</si>
  <si>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</si>
  <si>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</si>
  <si>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</si>
  <si>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</si>
  <si>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</si>
  <si>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</si>
  <si>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</si>
  <si>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</si>
  <si>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</si>
  <si>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</si>
  <si>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</si>
  <si>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</si>
  <si>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</si>
  <si>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</si>
  <si>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</si>
  <si>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</si>
  <si>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</si>
  <si>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</si>
  <si>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</si>
  <si>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</si>
  <si>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</si>
  <si>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</si>
  <si>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</si>
  <si>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</si>
  <si>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</si>
  <si>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</si>
  <si>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</si>
  <si>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</si>
  <si>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</si>
  <si>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</si>
  <si>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</si>
  <si>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</si>
  <si>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</si>
  <si>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</si>
  <si>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</si>
  <si>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</si>
  <si>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</si>
  <si>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</si>
  <si>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</si>
  <si>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</si>
  <si>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</si>
  <si>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</si>
  <si>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</si>
  <si>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</si>
  <si>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</si>
  <si>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</si>
  <si>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</si>
  <si>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</si>
  <si>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</si>
  <si>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</si>
  <si>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</si>
  <si>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</si>
  <si>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</si>
  <si>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</si>
  <si>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</si>
  <si>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</si>
  <si>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</si>
  <si>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</si>
  <si>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</si>
  <si>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</si>
  <si>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</si>
  <si>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</si>
  <si>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</si>
  <si>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</si>
  <si>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</si>
  <si>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</si>
  <si>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</si>
  <si>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</si>
  <si>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</si>
  <si>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</si>
  <si>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</si>
  <si>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</si>
  <si>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</si>
  <si>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</si>
  <si>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</si>
  <si>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</si>
  <si>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</si>
  <si>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</si>
  <si>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</si>
  <si>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</si>
  <si>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</si>
  <si>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</si>
  <si>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</si>
  <si>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</si>
  <si>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</si>
  <si>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</si>
  <si>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</si>
  <si>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</si>
  <si>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</si>
  <si>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</si>
  <si>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</si>
  <si>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</si>
  <si>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</si>
  <si>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</si>
  <si>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</si>
  <si>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</si>
  <si>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</si>
  <si>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</si>
  <si>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</si>
  <si>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</si>
  <si>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</si>
  <si>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</si>
  <si>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</si>
  <si>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</si>
  <si>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</si>
  <si>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</si>
  <si>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</si>
  <si>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</si>
  <si>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</si>
  <si>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</si>
  <si>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</si>
  <si>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</si>
  <si>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</si>
  <si>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</si>
  <si>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</si>
  <si>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</si>
  <si>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</si>
  <si>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</si>
  <si>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</si>
  <si>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</si>
  <si>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</si>
  <si>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</si>
  <si>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</si>
  <si>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</si>
  <si>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</si>
  <si>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</si>
  <si>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</si>
  <si>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</si>
  <si>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</si>
  <si>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</si>
  <si>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</si>
  <si>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</si>
  <si>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</si>
  <si>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</si>
  <si>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</si>
  <si>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</si>
  <si>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</si>
  <si>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</si>
  <si>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</si>
  <si>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</si>
  <si>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</si>
  <si>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</si>
  <si>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</si>
  <si>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</si>
  <si>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</si>
  <si>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</si>
  <si>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</si>
  <si>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</si>
  <si>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</si>
  <si>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</si>
  <si>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</si>
  <si>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</si>
  <si>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</si>
  <si>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</si>
  <si>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</si>
  <si>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</si>
  <si>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</si>
  <si>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</si>
  <si>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</si>
  <si>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</si>
  <si>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</si>
  <si>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</si>
  <si>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</si>
  <si>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</si>
  <si>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</si>
  <si>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</si>
  <si>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</si>
  <si>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</si>
  <si>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</si>
  <si>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</si>
  <si>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</si>
  <si>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</si>
  <si>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</si>
  <si>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</si>
  <si>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</si>
  <si>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</si>
  <si>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</si>
  <si>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</si>
  <si>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</si>
  <si>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</si>
  <si>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</si>
  <si>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</si>
  <si>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</si>
  <si>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</si>
  <si>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</si>
  <si>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</si>
  <si>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</si>
  <si>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</si>
  <si>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</si>
  <si>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</si>
  <si>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</si>
  <si>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</si>
  <si>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</si>
  <si>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</si>
  <si>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</si>
  <si>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</si>
  <si>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</si>
  <si>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</si>
  <si>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</si>
  <si>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</si>
  <si>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</si>
  <si>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</si>
  <si>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</si>
  <si>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</si>
  <si>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</si>
  <si>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</si>
  <si>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</si>
  <si>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</si>
  <si>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</si>
  <si>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</si>
  <si>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</si>
  <si>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</si>
  <si>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</si>
  <si>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</si>
  <si>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</si>
  <si>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</si>
  <si>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</si>
  <si>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</si>
  <si>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</si>
  <si>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</si>
  <si>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</si>
  <si>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</si>
  <si>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</si>
  <si>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</si>
  <si>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</si>
  <si>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</si>
  <si>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</si>
  <si>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</si>
  <si>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</si>
  <si>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</si>
  <si>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</si>
  <si>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</si>
  <si>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</si>
  <si>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</si>
  <si>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</si>
  <si>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</si>
  <si>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</si>
  <si>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</si>
  <si>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</si>
  <si>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</si>
  <si>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</si>
  <si>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</si>
  <si>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</si>
  <si>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</si>
  <si>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</si>
  <si>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</si>
  <si>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</si>
  <si>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</si>
  <si>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</si>
  <si>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</si>
  <si>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</si>
  <si>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</si>
  <si>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</si>
  <si>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</si>
  <si>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</si>
  <si>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</si>
  <si>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</si>
  <si>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</si>
  <si>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</si>
  <si>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</si>
  <si>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</si>
  <si>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</si>
  <si>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</si>
  <si>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</si>
  <si>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</si>
  <si>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</si>
  <si>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</si>
  <si>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</si>
  <si>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</si>
  <si>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</si>
  <si>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</si>
  <si>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</si>
  <si>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</si>
  <si>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</si>
  <si>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</si>
  <si>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</si>
  <si>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</si>
  <si>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</si>
  <si>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</si>
  <si>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</si>
  <si>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</si>
  <si>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</si>
  <si>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</si>
  <si>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</si>
  <si>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</si>
  <si>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</si>
  <si>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</si>
  <si>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</si>
  <si>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</si>
  <si>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</si>
  <si>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</si>
  <si>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</si>
  <si>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</si>
  <si>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</si>
  <si>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</si>
  <si>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</si>
  <si>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</si>
  <si>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</si>
  <si>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</si>
  <si>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</si>
  <si>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</si>
  <si>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</si>
  <si>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</si>
  <si>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</si>
  <si>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</si>
  <si>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</si>
  <si>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</si>
  <si>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</si>
  <si>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</si>
  <si>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</si>
  <si>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</si>
  <si>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</si>
  <si>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</si>
  <si>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</si>
  <si>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</si>
  <si>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</si>
  <si>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</si>
  <si>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</si>
  <si>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</si>
  <si>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</si>
  <si>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</si>
  <si>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</si>
  <si>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</si>
  <si>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</si>
  <si>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</si>
  <si>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</si>
  <si>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</si>
  <si>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</si>
  <si>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</si>
  <si>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</si>
  <si>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</si>
  <si>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</si>
  <si>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</si>
  <si>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</si>
  <si>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</si>
  <si>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</si>
  <si>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</si>
  <si>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</si>
  <si>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</si>
  <si>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</si>
  <si>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</si>
  <si>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</si>
  <si>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</si>
  <si>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</si>
  <si>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</si>
  <si>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</si>
  <si>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</si>
  <si>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</si>
  <si>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</si>
  <si>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</si>
  <si>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</si>
  <si>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</si>
  <si>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</si>
  <si>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</si>
  <si>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</si>
  <si>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</si>
  <si>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</si>
  <si>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</si>
  <si>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</si>
  <si>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</si>
  <si>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</si>
  <si>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</si>
  <si>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</si>
  <si>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</si>
  <si>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</si>
  <si>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</si>
  <si>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</si>
  <si>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</si>
  <si>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</si>
  <si>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</si>
  <si>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</si>
  <si>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</si>
  <si>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</si>
  <si>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</si>
  <si>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</si>
  <si>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</si>
  <si>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</si>
  <si>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</si>
  <si>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</si>
  <si>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</si>
  <si>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</si>
  <si>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</si>
  <si>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</si>
  <si>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</si>
  <si>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</si>
  <si>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</si>
  <si>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</si>
  <si>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</si>
  <si>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</si>
  <si>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</si>
  <si>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</si>
  <si>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</si>
  <si>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</si>
  <si>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</si>
  <si>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</si>
  <si>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</si>
  <si>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</si>
  <si>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</si>
  <si>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</si>
  <si>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</si>
  <si>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</si>
  <si>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</si>
  <si>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</si>
  <si>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</si>
  <si>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</si>
  <si>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</si>
  <si>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</si>
  <si>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</si>
  <si>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</si>
  <si>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</si>
  <si>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</si>
  <si>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</si>
  <si>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</si>
  <si>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</si>
  <si>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</si>
  <si>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</si>
  <si>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</si>
  <si>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</si>
  <si>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</si>
  <si>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</si>
  <si>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</si>
  <si>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</si>
  <si>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</si>
  <si>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</si>
  <si>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</si>
  <si>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</si>
  <si>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</si>
  <si>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</si>
  <si>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</si>
  <si>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</si>
  <si>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</si>
  <si>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</si>
  <si>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</si>
  <si>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</si>
  <si>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</si>
  <si>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</si>
  <si>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</si>
  <si>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</si>
  <si>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</si>
  <si>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</si>
  <si>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</si>
  <si>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</si>
  <si>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</si>
  <si>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</si>
  <si>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</si>
  <si>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</si>
  <si>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</si>
  <si>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</si>
  <si>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</si>
  <si>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</si>
  <si>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</si>
  <si>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</si>
  <si>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</si>
  <si>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</si>
  <si>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</si>
  <si>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</si>
  <si>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</si>
  <si>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</si>
  <si>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</si>
  <si>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</si>
  <si>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</si>
  <si>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</si>
  <si>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</si>
  <si>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</si>
  <si>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</si>
  <si>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</si>
  <si>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</si>
  <si>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</si>
  <si>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</si>
  <si>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</si>
  <si>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</si>
  <si>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</si>
  <si>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</si>
  <si>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</si>
  <si>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</si>
  <si>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</si>
  <si>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</si>
  <si>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</si>
  <si>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</si>
  <si>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</si>
  <si>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</si>
  <si>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</si>
  <si>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</si>
  <si>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</si>
  <si>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</si>
  <si>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</si>
  <si>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</si>
  <si>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</si>
  <si>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</si>
  <si>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</si>
  <si>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</si>
  <si>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</si>
  <si>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</si>
  <si>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</si>
  <si>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</si>
  <si>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</si>
  <si>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</si>
  <si>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</si>
  <si>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</si>
  <si>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</si>
  <si>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</si>
  <si>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</si>
  <si>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</si>
  <si>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</si>
  <si>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</si>
  <si>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</si>
  <si>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</si>
  <si>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</si>
  <si>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</si>
  <si>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</si>
  <si>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</si>
  <si>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</si>
  <si>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</si>
  <si>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</si>
  <si>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</si>
  <si>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</si>
  <si>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</si>
  <si>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</si>
  <si>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</si>
  <si>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</si>
  <si>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</si>
  <si>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</si>
  <si>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</si>
  <si>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</si>
  <si>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</si>
  <si>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</si>
  <si>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</si>
  <si>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</si>
  <si>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</si>
  <si>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</si>
  <si>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</si>
  <si>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</si>
  <si>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</si>
  <si>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</si>
  <si>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</si>
  <si>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</si>
  <si>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</si>
  <si>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</si>
  <si>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</si>
  <si>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</si>
  <si>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</si>
  <si>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</si>
  <si>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</si>
  <si>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</si>
  <si>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</si>
  <si>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</si>
  <si>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</si>
  <si>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</si>
  <si>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</si>
  <si>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</si>
  <si>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</si>
  <si>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</si>
  <si>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</si>
  <si>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</si>
  <si>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</si>
  <si>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</si>
  <si>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</si>
  <si>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</si>
  <si>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</si>
  <si>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</si>
  <si>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</si>
  <si>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</si>
  <si>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</si>
  <si>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</si>
  <si>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</si>
  <si>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</si>
  <si>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</si>
  <si>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</si>
  <si>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</si>
  <si>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</si>
  <si>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</si>
  <si>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</si>
  <si>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</si>
  <si>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</si>
  <si>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</si>
  <si>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</si>
  <si>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</si>
  <si>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</si>
  <si>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</si>
  <si>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</si>
  <si>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</si>
  <si>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</si>
  <si>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</si>
  <si>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</si>
  <si>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</si>
  <si>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</si>
  <si>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</si>
  <si>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</si>
  <si>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</si>
  <si>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</si>
  <si>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</si>
  <si>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</si>
  <si>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</si>
  <si>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</si>
  <si>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</si>
  <si>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</si>
  <si>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</si>
  <si>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</si>
  <si>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</si>
  <si>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</si>
  <si>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</si>
  <si>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</si>
  <si>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</si>
  <si>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</si>
  <si>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</si>
  <si>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</si>
  <si>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</si>
  <si>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</si>
  <si>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</si>
  <si>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</si>
  <si>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</si>
  <si>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</si>
  <si>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</si>
  <si>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</si>
  <si>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</si>
  <si>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</si>
  <si>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</si>
  <si>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</si>
  <si>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</si>
  <si>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</si>
  <si>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</si>
  <si>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</si>
  <si>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</si>
  <si>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</si>
  <si>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</si>
  <si>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</si>
  <si>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</si>
  <si>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</si>
  <si>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</si>
  <si>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</si>
  <si>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</si>
  <si>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</si>
  <si>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</si>
  <si>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</si>
  <si>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</si>
  <si>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</si>
  <si>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</si>
  <si>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</si>
  <si>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</si>
  <si>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</si>
  <si>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</si>
  <si>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</si>
  <si>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</si>
  <si>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</si>
  <si>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</si>
  <si>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</si>
  <si>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</si>
  <si>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</si>
  <si>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</si>
  <si>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</si>
  <si>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</si>
  <si>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</si>
  <si>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</si>
  <si>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</si>
  <si>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</si>
  <si>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</si>
  <si>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</si>
  <si>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</si>
  <si>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</si>
  <si>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</si>
  <si>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</si>
  <si>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</si>
  <si>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</si>
  <si>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</si>
  <si>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</si>
  <si>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</si>
  <si>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</si>
  <si>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</si>
  <si>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</si>
  <si>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</si>
  <si>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</si>
  <si>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</si>
  <si>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</si>
  <si>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</si>
  <si>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</si>
  <si>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</si>
  <si>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</si>
  <si>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</si>
  <si>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</si>
  <si>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</si>
  <si>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</si>
  <si>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</si>
  <si>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</si>
  <si>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</si>
  <si>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</si>
  <si>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</si>
  <si>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</si>
  <si>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</si>
  <si>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</si>
  <si>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</si>
  <si>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</si>
  <si>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</si>
  <si>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</si>
  <si>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</si>
  <si>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</si>
  <si>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</si>
  <si>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</si>
  <si>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</si>
  <si>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</si>
  <si>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</si>
  <si>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</si>
  <si>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</si>
  <si>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</si>
  <si>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</si>
  <si>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</si>
  <si>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</si>
  <si>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</si>
  <si>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</si>
  <si>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</si>
  <si>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</si>
  <si>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</si>
  <si>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</si>
  <si>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</si>
  <si>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</si>
  <si>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</si>
  <si>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</si>
  <si>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</si>
  <si>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</si>
  <si>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</si>
  <si>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</si>
  <si>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</si>
  <si>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</si>
  <si>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</si>
  <si>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</si>
  <si>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</si>
  <si>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</si>
  <si>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</si>
  <si>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</si>
  <si>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</si>
  <si>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</si>
  <si>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</si>
  <si>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</si>
  <si>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</si>
  <si>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</si>
  <si>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</si>
  <si>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</si>
  <si>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</si>
  <si>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</si>
  <si>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</si>
  <si>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</si>
  <si>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</si>
  <si>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</si>
  <si>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</si>
  <si>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</si>
  <si>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</si>
  <si>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</si>
  <si>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</si>
  <si>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</si>
  <si>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</si>
  <si>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</si>
  <si>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</si>
  <si>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</si>
  <si>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</si>
  <si>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</si>
  <si>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</si>
  <si>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</si>
  <si>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</si>
  <si>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</si>
  <si>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</si>
  <si>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</si>
  <si>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</si>
  <si>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</si>
  <si>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</si>
  <si>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</si>
  <si>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</si>
  <si>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</si>
  <si>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</si>
  <si>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</si>
  <si>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</si>
  <si>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</si>
  <si>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</si>
  <si>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</si>
  <si>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</si>
  <si>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</si>
  <si>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</si>
  <si>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</si>
  <si>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</si>
  <si>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</si>
  <si>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</si>
  <si>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</si>
  <si>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</si>
  <si>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</si>
  <si>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</si>
  <si>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</si>
  <si>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</si>
  <si>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</si>
  <si>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</si>
  <si>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</si>
  <si>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</si>
  <si>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</si>
  <si>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</si>
  <si>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</si>
  <si>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</si>
  <si>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</si>
  <si>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</si>
  <si>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</si>
  <si>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</si>
  <si>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</si>
  <si>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</si>
  <si>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</si>
  <si>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</si>
  <si>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</si>
  <si>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</si>
  <si>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</si>
  <si>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</si>
  <si>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</si>
  <si>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</si>
  <si>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</si>
  <si>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</si>
  <si>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</si>
  <si>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</si>
  <si>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</si>
  <si>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</si>
  <si>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</si>
  <si>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</si>
  <si>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</si>
  <si>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</si>
  <si>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</si>
  <si>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</si>
  <si>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</si>
  <si>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</si>
  <si>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</si>
  <si>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</si>
  <si>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</si>
  <si>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</si>
  <si>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</si>
  <si>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</si>
  <si>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</si>
  <si>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</si>
  <si>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</si>
  <si>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</si>
  <si>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</si>
  <si>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</si>
  <si>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</si>
  <si>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</si>
  <si>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</si>
  <si>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</si>
  <si>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</si>
  <si>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</si>
  <si>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</si>
  <si>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</si>
  <si>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</si>
  <si>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</si>
  <si>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</si>
  <si>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</si>
  <si>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</si>
  <si>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</si>
  <si>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</si>
  <si>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</si>
  <si>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</si>
  <si>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</si>
  <si>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</si>
  <si>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</si>
  <si>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</si>
  <si>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</si>
  <si>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</si>
  <si>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</si>
  <si>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</si>
  <si>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</si>
  <si>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</si>
  <si>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</si>
  <si>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</si>
  <si>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</si>
  <si>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</si>
  <si>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</si>
  <si>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</si>
  <si>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</si>
  <si>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</si>
  <si>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</si>
  <si>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</si>
  <si>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</si>
  <si>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</si>
  <si>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</si>
  <si>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</si>
  <si>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</si>
  <si>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</si>
  <si>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</si>
  <si>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</si>
  <si>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</si>
  <si>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</si>
  <si>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</si>
  <si>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</si>
  <si>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</si>
  <si>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</si>
  <si>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</si>
  <si>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</si>
  <si>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</si>
  <si>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</si>
  <si>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</si>
  <si>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</si>
  <si>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</si>
  <si>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</si>
  <si>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</si>
  <si>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</si>
  <si>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</si>
  <si>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</si>
  <si>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</si>
  <si>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</si>
  <si>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</si>
  <si>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</si>
  <si>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</si>
  <si>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</si>
  <si>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</si>
  <si>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</si>
  <si>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</si>
  <si>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</si>
  <si>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</si>
  <si>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</si>
  <si>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</si>
  <si>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</si>
  <si>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</si>
  <si>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</si>
  <si>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</si>
  <si>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</si>
  <si>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</si>
  <si>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</si>
  <si>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</si>
  <si>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</si>
  <si>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</si>
  <si>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</si>
  <si>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</si>
  <si>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</si>
  <si>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</si>
  <si>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</si>
  <si>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</si>
  <si>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</si>
  <si>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</si>
  <si>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</si>
  <si>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</si>
  <si>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</si>
  <si>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</si>
  <si>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</si>
  <si>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</si>
  <si>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</si>
  <si>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</si>
  <si>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</si>
  <si>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</si>
  <si>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</si>
  <si>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</si>
  <si>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</si>
  <si>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</si>
  <si>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</si>
  <si>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</si>
  <si>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</si>
  <si>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</si>
  <si>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</si>
  <si>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</si>
  <si>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</si>
  <si>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</si>
  <si>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</si>
  <si>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</si>
  <si>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</si>
  <si>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</si>
  <si>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</si>
  <si>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</si>
  <si>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</si>
  <si>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</si>
  <si>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</si>
  <si>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</si>
  <si>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</si>
  <si>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</si>
  <si>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</si>
  <si>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</si>
  <si>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</si>
  <si>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</si>
  <si>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</si>
  <si>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</si>
  <si>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</si>
  <si>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</si>
  <si>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</si>
  <si>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</si>
  <si>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</si>
  <si>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</si>
  <si>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</si>
  <si>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</si>
  <si>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</si>
  <si>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</si>
  <si>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</si>
  <si>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</si>
  <si>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</si>
  <si>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</si>
  <si>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</si>
  <si>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</si>
  <si>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</si>
  <si>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</si>
  <si>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</si>
  <si>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</si>
  <si>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</si>
  <si>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</si>
  <si>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</si>
  <si>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</si>
  <si>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</si>
  <si>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</si>
  <si>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</si>
  <si>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</si>
  <si>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</si>
  <si>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</si>
  <si>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</si>
  <si>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</si>
  <si>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</si>
  <si>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</si>
  <si>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</si>
  <si>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</si>
  <si>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</si>
  <si>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</si>
  <si>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</si>
  <si>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</si>
  <si>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</si>
  <si>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</si>
  <si>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</si>
  <si>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</si>
  <si>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</si>
  <si>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</si>
  <si>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</si>
  <si>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</si>
  <si>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</si>
  <si>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</si>
  <si>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</si>
  <si>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</si>
  <si>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</si>
  <si>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</si>
  <si>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</si>
  <si>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</si>
  <si>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</si>
  <si>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</si>
  <si>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</si>
  <si>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</si>
  <si>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</si>
  <si>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</si>
  <si>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</si>
  <si>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</si>
  <si>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</si>
  <si>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</si>
  <si>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</si>
  <si>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</si>
  <si>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</si>
  <si>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</si>
  <si>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</si>
  <si>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</si>
  <si>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</si>
  <si>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</si>
  <si>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</si>
  <si>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</si>
  <si>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</si>
  <si>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</si>
  <si>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</si>
  <si>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</si>
  <si>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</si>
  <si>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</si>
  <si>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</si>
  <si>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</si>
  <si>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</si>
  <si>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</si>
  <si>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</si>
  <si>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</si>
  <si>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</si>
  <si>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</si>
  <si>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</si>
  <si>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</si>
  <si>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</si>
  <si>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</si>
  <si>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</si>
  <si>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</si>
  <si>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</si>
  <si>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</si>
  <si>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</si>
  <si>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</si>
  <si>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</si>
  <si>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</si>
  <si>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</si>
  <si>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</si>
  <si>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</si>
  <si>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</si>
  <si>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</si>
  <si>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</si>
  <si>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</si>
  <si>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</si>
  <si>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</si>
  <si>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</si>
  <si>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</si>
  <si>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</si>
  <si>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</si>
  <si>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</si>
  <si>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</si>
  <si>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</si>
  <si>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</si>
  <si>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</si>
  <si>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</si>
  <si>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</si>
  <si>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</si>
  <si>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</si>
  <si>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</si>
  <si>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</si>
  <si>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</si>
  <si>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</si>
  <si>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</si>
  <si>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</si>
  <si>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</si>
  <si>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</si>
  <si>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</si>
  <si>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</si>
  <si>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</si>
  <si>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</si>
  <si>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</si>
  <si>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</si>
  <si>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</si>
  <si>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</si>
  <si>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</si>
  <si>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</si>
  <si>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</si>
  <si>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</si>
  <si>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</si>
  <si>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</si>
  <si>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</si>
  <si>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</si>
  <si>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</si>
  <si>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</si>
  <si>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</si>
  <si>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</si>
  <si>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</si>
  <si>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</si>
  <si>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</si>
  <si>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</si>
  <si>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</si>
  <si>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</si>
  <si>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</si>
  <si>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</si>
  <si>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</si>
  <si>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</si>
  <si>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</si>
  <si>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</si>
  <si>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</si>
  <si>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</si>
  <si>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</si>
  <si>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</si>
  <si>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</si>
  <si>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</si>
  <si>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</si>
  <si>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</si>
  <si>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</si>
  <si>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</si>
  <si>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</si>
  <si>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</si>
  <si>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</si>
  <si>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</si>
  <si>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</si>
  <si>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</si>
  <si>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</si>
  <si>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</si>
  <si>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</si>
  <si>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</si>
  <si>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</si>
  <si>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</si>
  <si>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</si>
  <si>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</si>
  <si>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</si>
  <si>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</si>
  <si>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</si>
  <si>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</si>
  <si>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</si>
  <si>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</si>
  <si>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</si>
  <si>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</si>
  <si>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</si>
  <si>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</si>
  <si>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</si>
  <si>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</si>
  <si>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</si>
  <si>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</si>
  <si>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</si>
  <si>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</si>
  <si>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</si>
  <si>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</si>
  <si>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</si>
  <si>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</si>
  <si>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</si>
  <si>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</si>
  <si>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</si>
  <si>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</si>
  <si>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</si>
  <si>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</si>
  <si>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</si>
  <si>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</si>
  <si>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</si>
  <si>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</si>
  <si>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</si>
  <si>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</si>
  <si>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</si>
  <si>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</si>
  <si>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</si>
  <si>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</si>
  <si>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</si>
  <si>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</si>
  <si>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</si>
  <si>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</si>
  <si>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</si>
  <si>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</si>
  <si>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</si>
  <si>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</si>
  <si>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</si>
  <si>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</si>
  <si>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</si>
  <si>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</si>
  <si>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</si>
  <si>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</si>
  <si>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</si>
  <si>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</si>
  <si>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</si>
  <si>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</si>
  <si>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</si>
  <si>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</si>
  <si>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</si>
  <si>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</si>
  <si>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</si>
  <si>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</si>
  <si>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</si>
  <si>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</si>
  <si>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</si>
  <si>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</si>
  <si>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</si>
  <si>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</si>
  <si>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</si>
  <si>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</si>
  <si>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</si>
  <si>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</si>
  <si>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</si>
  <si>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</si>
  <si>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</si>
  <si>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</si>
  <si>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</si>
  <si>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</si>
  <si>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</si>
  <si>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</si>
  <si>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</si>
  <si>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</si>
  <si>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</si>
  <si>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</si>
  <si>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</si>
  <si>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</si>
  <si>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</si>
  <si>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</si>
  <si>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</si>
  <si>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</si>
  <si>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</si>
  <si>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</si>
  <si>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</si>
  <si>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</si>
  <si>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</si>
  <si>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</si>
  <si>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</si>
  <si>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</si>
  <si>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</si>
  <si>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</si>
  <si>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</si>
  <si>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</si>
  <si>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</si>
  <si>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</si>
  <si>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</si>
  <si>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</si>
  <si>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</si>
  <si>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</si>
  <si>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</si>
  <si>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</si>
  <si>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</si>
  <si>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</si>
  <si>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</si>
  <si>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</si>
  <si>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</si>
  <si>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</si>
  <si>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</si>
  <si>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</si>
  <si>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</si>
  <si>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</si>
  <si>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</si>
  <si>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</si>
  <si>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</si>
  <si>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</si>
  <si>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</si>
  <si>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</si>
  <si>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</si>
  <si>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</si>
  <si>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</si>
  <si>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</si>
  <si>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</si>
  <si>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</si>
  <si>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</si>
  <si>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</si>
  <si>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</si>
  <si>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</si>
  <si>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</si>
  <si>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</si>
  <si>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</si>
  <si>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</si>
  <si>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</si>
  <si>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</si>
  <si>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</si>
  <si>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</si>
  <si>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</si>
  <si>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</si>
  <si>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</si>
  <si>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</si>
  <si>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</si>
  <si>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</si>
  <si>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</si>
  <si>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</si>
  <si>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</si>
  <si>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</si>
  <si>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</si>
  <si>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</si>
  <si>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</si>
  <si>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</si>
  <si>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</si>
  <si>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</si>
  <si>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</si>
  <si>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</si>
  <si>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</si>
  <si>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</si>
  <si>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</si>
  <si>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</si>
  <si>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</si>
  <si>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</si>
  <si>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</si>
  <si>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</si>
  <si>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</si>
  <si>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</si>
  <si>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</si>
  <si>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</si>
  <si>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</si>
  <si>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</si>
  <si>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</si>
  <si>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</si>
  <si>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</si>
  <si>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</si>
  <si>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</si>
  <si>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</si>
  <si>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</si>
  <si>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</si>
  <si>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</si>
  <si>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</si>
  <si>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</si>
  <si>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</si>
  <si>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</si>
  <si>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</si>
  <si>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</si>
  <si>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</si>
  <si>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</si>
  <si>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</si>
  <si>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</si>
  <si>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</si>
  <si>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</si>
  <si>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</si>
  <si>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</si>
  <si>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</si>
  <si>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</si>
  <si>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</si>
  <si>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</si>
  <si>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</si>
  <si>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</si>
  <si>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</si>
  <si>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</si>
  <si>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</si>
  <si>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</si>
  <si>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</si>
  <si>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</si>
  <si>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</si>
  <si>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</si>
  <si>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</si>
  <si>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</si>
  <si>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</si>
  <si>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</si>
  <si>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</si>
  <si>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</si>
  <si>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</si>
  <si>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</si>
  <si>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</si>
  <si>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</si>
  <si>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</si>
  <si>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</si>
  <si>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</si>
  <si>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</si>
  <si>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</si>
  <si>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</si>
  <si>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</si>
  <si>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</si>
  <si>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</si>
  <si>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</si>
  <si>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</si>
  <si>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</si>
  <si>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</si>
  <si>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</si>
  <si>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</si>
  <si>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</si>
  <si>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</si>
  <si>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</si>
  <si>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</si>
  <si>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</si>
  <si>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</si>
  <si>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</si>
  <si>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</si>
  <si>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</si>
  <si>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</si>
  <si>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</si>
  <si>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</si>
  <si>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</si>
  <si>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</si>
  <si>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</si>
  <si>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</si>
  <si>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</si>
  <si>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</si>
  <si>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</si>
  <si>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</si>
  <si>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</si>
  <si>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</si>
  <si>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</si>
  <si>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</si>
  <si>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</si>
  <si>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</si>
  <si>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</si>
  <si>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</si>
  <si>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</si>
  <si>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</si>
  <si>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</si>
  <si>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</si>
  <si>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</si>
  <si>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</si>
  <si>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</si>
  <si>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</si>
  <si>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</si>
  <si>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</si>
  <si>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</si>
  <si>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</si>
  <si>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</si>
  <si>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</si>
  <si>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</si>
  <si>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</si>
  <si>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</si>
  <si>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</si>
  <si>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</si>
  <si>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</si>
  <si>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</si>
  <si>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</si>
  <si>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</si>
  <si>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</si>
  <si>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</si>
  <si>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</si>
  <si>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</si>
  <si>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</si>
  <si>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</si>
  <si>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</si>
  <si>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</si>
  <si>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</si>
  <si>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</si>
  <si>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</si>
  <si>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</si>
  <si>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</si>
  <si>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</si>
  <si>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</si>
  <si>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</si>
  <si>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</si>
  <si>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</si>
  <si>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</si>
  <si>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</si>
  <si>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</si>
  <si>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</si>
  <si>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</si>
  <si>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</si>
  <si>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</si>
  <si>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</si>
  <si>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</si>
  <si>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</si>
  <si>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</si>
  <si>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</si>
  <si>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</si>
  <si>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</si>
  <si>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</si>
  <si>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</si>
  <si>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</si>
  <si>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</si>
  <si>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</si>
  <si>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</si>
  <si>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</si>
  <si>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</si>
  <si>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</si>
  <si>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</si>
  <si>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</si>
  <si>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</si>
  <si>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</si>
  <si>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</si>
  <si>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</si>
  <si>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</si>
  <si>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</si>
  <si>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</si>
  <si>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</si>
  <si>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</si>
  <si>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</si>
  <si>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</si>
  <si>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</si>
  <si>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</si>
  <si>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</si>
  <si>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</si>
  <si>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</si>
  <si>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</si>
  <si>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</si>
  <si>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</si>
  <si>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</si>
  <si>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</si>
  <si>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</si>
  <si>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</si>
  <si>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</si>
  <si>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</si>
  <si>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</si>
  <si>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</si>
  <si>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</si>
  <si>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</si>
  <si>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</si>
  <si>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</si>
  <si>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</si>
  <si>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</si>
  <si>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</si>
  <si>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</si>
  <si>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</si>
  <si>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</si>
  <si>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</si>
  <si>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</si>
  <si>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</si>
  <si>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</si>
  <si>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</si>
  <si>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</si>
  <si>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</si>
  <si>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</si>
  <si>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</si>
  <si>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</si>
  <si>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</si>
  <si>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</si>
  <si>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</si>
  <si>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</si>
  <si>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</si>
  <si>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</si>
  <si>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</si>
  <si>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</si>
  <si>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</si>
  <si>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</si>
  <si>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</si>
  <si>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</si>
  <si>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</si>
  <si>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</si>
  <si>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</si>
  <si>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</si>
  <si>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</si>
  <si>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</si>
  <si>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</si>
  <si>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</si>
  <si>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</si>
  <si>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</si>
  <si>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</si>
  <si>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</si>
  <si>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</si>
  <si>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</si>
  <si>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</si>
  <si>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</si>
  <si>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</si>
  <si>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</si>
  <si>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</si>
  <si>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</si>
  <si>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</si>
  <si>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</si>
  <si>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</si>
  <si>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</si>
  <si>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</si>
  <si>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</si>
  <si>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</si>
  <si>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</si>
  <si>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</si>
  <si>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</si>
  <si>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</si>
  <si>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</si>
  <si>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</si>
  <si>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</si>
  <si>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</si>
  <si>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</si>
  <si>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</si>
  <si>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</si>
  <si>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</si>
  <si>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</si>
  <si>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</si>
  <si>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</si>
  <si>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</si>
  <si>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</si>
  <si>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</si>
  <si>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</si>
  <si>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</si>
  <si>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</si>
  <si>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</si>
  <si>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</si>
  <si>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</si>
  <si>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</si>
  <si>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</si>
  <si>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</si>
  <si>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</si>
  <si>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</si>
  <si>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</si>
  <si>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</si>
  <si>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</si>
  <si>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</si>
  <si>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</si>
  <si>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</si>
  <si>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</si>
  <si>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</si>
  <si>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</si>
  <si>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</si>
  <si>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</si>
  <si>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</si>
  <si>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</si>
  <si>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</si>
  <si>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</si>
  <si>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</si>
  <si>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</si>
  <si>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</si>
  <si>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</si>
  <si>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</si>
  <si>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</si>
  <si>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</si>
  <si>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</si>
  <si>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</si>
  <si>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</si>
  <si>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</si>
  <si>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</si>
  <si>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</si>
  <si>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</si>
  <si>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</si>
  <si>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</si>
  <si>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</si>
  <si>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</si>
  <si>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</si>
  <si>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</si>
  <si>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</si>
  <si>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</si>
  <si>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</si>
  <si>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</si>
  <si>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</si>
  <si>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</si>
  <si>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</si>
  <si>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</si>
  <si>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</si>
  <si>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</si>
  <si>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</si>
  <si>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</si>
  <si>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</si>
  <si>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</si>
  <si>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</si>
  <si>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</si>
  <si>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</si>
  <si>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</si>
  <si>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</si>
  <si>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</si>
  <si>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</si>
  <si>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</si>
  <si>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</si>
  <si>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</si>
  <si>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</si>
  <si>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</si>
  <si>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</si>
  <si>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</si>
  <si>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</si>
  <si>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</si>
  <si>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</si>
  <si>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</si>
  <si>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</si>
  <si>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</si>
  <si>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</si>
  <si>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</si>
  <si>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</si>
  <si>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</si>
  <si>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</si>
  <si>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</si>
  <si>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</si>
  <si>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</si>
  <si>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</si>
  <si>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</si>
  <si>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</si>
  <si>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</si>
  <si>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</si>
  <si>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</si>
  <si>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</si>
  <si>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</si>
  <si>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</si>
  <si>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</si>
  <si>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</si>
  <si>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</si>
  <si>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</si>
  <si>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</si>
  <si>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</si>
  <si>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</si>
  <si>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</si>
  <si>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</si>
  <si>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</si>
  <si>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</si>
  <si>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</si>
  <si>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</si>
  <si>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</si>
  <si>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</si>
  <si>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</si>
  <si>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</si>
  <si>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</si>
  <si>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</si>
  <si>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</si>
  <si>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</si>
  <si>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</si>
  <si>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</si>
  <si>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</si>
  <si>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</si>
  <si>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</si>
  <si>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</si>
  <si>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</si>
  <si>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</si>
  <si>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</si>
  <si>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</si>
  <si>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</si>
  <si>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</si>
  <si>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</si>
  <si>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</si>
  <si>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</si>
  <si>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</si>
  <si>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</si>
  <si>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</si>
  <si>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</si>
  <si>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</si>
  <si>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</si>
  <si>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</si>
  <si>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</si>
  <si>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</si>
  <si>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</si>
  <si>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</si>
  <si>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</si>
  <si>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</si>
  <si>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</si>
  <si>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</si>
  <si>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</si>
  <si>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</si>
  <si>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</si>
  <si>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</si>
  <si>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</si>
  <si>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</si>
  <si>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</si>
  <si>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</si>
  <si>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</si>
  <si>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</si>
  <si>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</si>
  <si>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</si>
  <si>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</si>
  <si>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</si>
  <si>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</si>
  <si>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</si>
  <si>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</si>
  <si>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</si>
  <si>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</si>
  <si>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</si>
  <si>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</si>
  <si>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</si>
  <si>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</si>
  <si>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</si>
  <si>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</si>
  <si>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</si>
  <si>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</si>
  <si>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</si>
  <si>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</si>
  <si>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</si>
  <si>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</si>
  <si>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</si>
  <si>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</si>
  <si>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</si>
  <si>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</si>
  <si>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</si>
  <si>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</si>
  <si>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</si>
  <si>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</si>
  <si>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</si>
  <si>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</si>
  <si>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</si>
  <si>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</si>
  <si>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</si>
  <si>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</si>
  <si>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</si>
  <si>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</si>
  <si>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</si>
  <si>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</si>
  <si>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</si>
  <si>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</si>
  <si>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</si>
  <si>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</si>
  <si>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</si>
  <si>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</si>
  <si>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</si>
  <si>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</si>
  <si>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</si>
  <si>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</si>
  <si>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</si>
  <si>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</si>
  <si>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</si>
  <si>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</si>
  <si>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</si>
  <si>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</si>
  <si>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</si>
  <si>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</si>
  <si>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</si>
  <si>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</si>
  <si>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</si>
  <si>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</si>
  <si>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</si>
  <si>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</si>
  <si>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</si>
  <si>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</si>
  <si>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</si>
  <si>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</si>
  <si>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</si>
  <si>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</si>
  <si>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</si>
  <si>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</si>
  <si>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</si>
  <si>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</si>
  <si>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</si>
  <si>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</si>
  <si>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</si>
  <si>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</si>
  <si>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</si>
  <si>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</si>
  <si>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</si>
  <si>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</si>
  <si>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</si>
  <si>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</si>
  <si>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</si>
  <si>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</si>
  <si>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</si>
  <si>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</si>
  <si>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</si>
  <si>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</si>
  <si>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</si>
  <si>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</si>
  <si>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</si>
  <si>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</si>
  <si>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</si>
  <si>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</si>
  <si>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</si>
  <si>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</si>
  <si>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</si>
  <si>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</si>
  <si>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</si>
  <si>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</si>
  <si>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</si>
  <si>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</si>
  <si>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</si>
  <si>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</si>
  <si>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</si>
  <si>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</si>
  <si>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</si>
  <si>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</si>
  <si>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</si>
  <si>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</si>
  <si>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</si>
  <si>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</si>
  <si>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</si>
  <si>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</si>
  <si>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</si>
  <si>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</si>
  <si>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</si>
  <si>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</si>
  <si>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</si>
  <si>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</si>
  <si>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</si>
  <si>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</si>
  <si>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</si>
  <si>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</si>
  <si>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</si>
  <si>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</si>
  <si>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</si>
  <si>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</si>
  <si>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</si>
  <si>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</si>
  <si>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</si>
  <si>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</si>
  <si>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</si>
  <si>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</si>
  <si>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</si>
  <si>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</si>
  <si>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</si>
  <si>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</si>
  <si>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</si>
  <si>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</si>
  <si>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</si>
  <si>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</si>
  <si>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</si>
  <si>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</si>
  <si>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</si>
  <si>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</si>
  <si>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</si>
  <si>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</si>
  <si>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</si>
  <si>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</si>
  <si>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</si>
  <si>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</si>
  <si>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</si>
  <si>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</si>
  <si>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</si>
  <si>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</si>
  <si>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</si>
  <si>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</si>
  <si>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</si>
  <si>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</si>
  <si>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</si>
  <si>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</si>
  <si>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</si>
  <si>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</si>
  <si>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</si>
  <si>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</si>
  <si>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</si>
  <si>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</si>
  <si>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</si>
  <si>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</si>
  <si>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</si>
  <si>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</si>
  <si>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</si>
  <si>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</si>
  <si>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</si>
  <si>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</si>
  <si>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</si>
  <si>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</si>
  <si>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</si>
  <si>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</si>
  <si>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</si>
  <si>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</si>
  <si>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</si>
  <si>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</si>
  <si>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</si>
  <si>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</si>
  <si>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</si>
  <si>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</si>
  <si>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</si>
  <si>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</si>
  <si>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</si>
  <si>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</si>
  <si>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</si>
  <si>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</si>
  <si>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</si>
  <si>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</si>
  <si>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</si>
  <si>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</si>
  <si>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</si>
  <si>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</si>
  <si>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</si>
  <si>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</si>
  <si>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</si>
  <si>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</si>
  <si>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</si>
  <si>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</si>
  <si>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</si>
  <si>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</si>
  <si>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</si>
  <si>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</si>
  <si>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</si>
  <si>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</si>
  <si>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</si>
  <si>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</si>
  <si>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</si>
  <si>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</si>
  <si>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</si>
  <si>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</si>
  <si>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</si>
  <si>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</si>
  <si>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</si>
  <si>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</si>
  <si>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</si>
  <si>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</si>
  <si>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</si>
  <si>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</si>
  <si>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</si>
  <si>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</si>
  <si>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</si>
  <si>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</si>
  <si>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</si>
  <si>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</si>
  <si>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</si>
  <si>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</si>
  <si>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</si>
  <si>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</si>
  <si>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</si>
  <si>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</si>
  <si>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</si>
  <si>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</si>
  <si>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</si>
  <si>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</si>
  <si>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</si>
  <si>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</si>
  <si>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</si>
  <si>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</si>
  <si>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</si>
  <si>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</si>
  <si>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</si>
  <si>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</si>
  <si>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</si>
  <si>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</si>
  <si>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</si>
  <si>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</si>
  <si>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</si>
  <si>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</si>
  <si>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</si>
  <si>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</si>
  <si>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</si>
  <si>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</si>
  <si>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</si>
  <si>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</si>
  <si>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</si>
  <si>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</si>
  <si>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</si>
  <si>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</si>
  <si>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</si>
  <si>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</si>
  <si>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</si>
  <si>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</si>
  <si>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</si>
  <si>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</si>
  <si>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</si>
  <si>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</si>
  <si>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</si>
  <si>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</si>
  <si>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</si>
  <si>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</si>
  <si>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</si>
  <si>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</si>
  <si>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</si>
  <si>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</si>
  <si>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</si>
  <si>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</si>
  <si>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</si>
  <si>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</si>
  <si>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</si>
  <si>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</si>
  <si>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</si>
  <si>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</si>
  <si>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</si>
  <si>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</si>
  <si>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</si>
  <si>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</si>
  <si>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</si>
  <si>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</si>
  <si>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</si>
  <si>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</si>
  <si>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</si>
  <si>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</si>
  <si>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</si>
  <si>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</si>
  <si>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</si>
  <si>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</si>
  <si>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</si>
  <si>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</si>
  <si>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</si>
  <si>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</si>
  <si>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</si>
  <si>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</si>
  <si>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</si>
  <si>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</si>
  <si>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</si>
  <si>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</si>
  <si>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</si>
  <si>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</si>
  <si>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</si>
  <si>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</si>
  <si>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</si>
  <si>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</si>
  <si>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</si>
  <si>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</si>
  <si>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</si>
  <si>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</si>
  <si>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</si>
  <si>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</si>
  <si>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</si>
  <si>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</si>
  <si>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</si>
  <si>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</si>
  <si>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</si>
  <si>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</si>
  <si>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</si>
  <si>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</si>
  <si>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</si>
  <si>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</si>
  <si>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</si>
  <si>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</si>
  <si>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</si>
  <si>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</si>
  <si>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</si>
  <si>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</si>
  <si>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</si>
  <si>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</si>
  <si>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</si>
  <si>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</si>
  <si>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</si>
  <si>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</si>
  <si>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</si>
  <si>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</si>
  <si>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</si>
  <si>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</si>
  <si>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</si>
  <si>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</si>
  <si>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</si>
  <si>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</si>
  <si>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</si>
  <si>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</si>
  <si>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</si>
  <si>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</si>
  <si>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</si>
  <si>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</si>
  <si>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</si>
  <si>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</si>
  <si>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</si>
  <si>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</si>
  <si>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</si>
  <si>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</si>
  <si>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</si>
  <si>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</si>
  <si>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</si>
  <si>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</si>
  <si>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</si>
  <si>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</si>
  <si>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</si>
  <si>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</si>
  <si>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</si>
  <si>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</si>
  <si>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</si>
  <si>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</si>
  <si>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</si>
  <si>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</si>
  <si>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</si>
  <si>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</si>
  <si>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</si>
  <si>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</si>
  <si>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</si>
  <si>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</si>
  <si>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</si>
  <si>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</si>
  <si>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</si>
  <si>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</si>
  <si>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</si>
  <si>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</si>
  <si>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</si>
  <si>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</si>
  <si>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</si>
  <si>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</si>
  <si>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</si>
  <si>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</si>
  <si>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</si>
  <si>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</si>
  <si>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</si>
  <si>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</si>
  <si>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</si>
  <si>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</si>
  <si>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</si>
  <si>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</si>
  <si>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</si>
  <si>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</si>
  <si>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</si>
  <si>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</si>
  <si>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</si>
  <si>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</si>
  <si>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</si>
  <si>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</si>
  <si>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</si>
  <si>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</si>
  <si>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</si>
  <si>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</si>
  <si>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</si>
  <si>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</si>
  <si>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</si>
  <si>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</si>
  <si>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</si>
  <si>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</si>
  <si>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</si>
  <si>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</si>
  <si>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</si>
  <si>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</si>
  <si>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</si>
  <si>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</si>
  <si>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</si>
  <si>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</si>
  <si>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</si>
  <si>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</si>
  <si>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</si>
  <si>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</si>
  <si>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</si>
  <si>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</si>
  <si>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</si>
  <si>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</si>
  <si>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</si>
  <si>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</si>
  <si>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</si>
  <si>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</si>
  <si>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</si>
  <si>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</si>
  <si>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</si>
  <si>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</si>
  <si>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</si>
  <si>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</si>
  <si>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</si>
  <si>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</si>
  <si>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</si>
  <si>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</si>
  <si>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</si>
  <si>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</si>
  <si>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</si>
  <si>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</si>
  <si>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</si>
  <si>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</si>
  <si>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</si>
  <si>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</si>
  <si>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</si>
  <si>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</si>
  <si>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</si>
  <si>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</si>
  <si>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</si>
  <si>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</si>
  <si>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</si>
  <si>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</si>
  <si>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</si>
  <si>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</si>
  <si>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</si>
  <si>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</si>
  <si>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</si>
  <si>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</si>
  <si>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</si>
  <si>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</si>
  <si>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</si>
  <si>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</si>
  <si>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</si>
  <si>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</si>
  <si>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</si>
  <si>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</si>
  <si>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</si>
  <si>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</si>
  <si>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</si>
  <si>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</si>
  <si>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</si>
  <si>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</si>
  <si>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</si>
  <si>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</si>
  <si>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</si>
  <si>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</si>
  <si>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</si>
  <si>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</si>
  <si>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</si>
  <si>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</si>
  <si>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</si>
  <si>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</si>
  <si>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</si>
  <si>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</si>
  <si>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</si>
  <si>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</si>
  <si>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</si>
  <si>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</si>
  <si>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</si>
  <si>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</si>
  <si>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</si>
  <si>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</si>
  <si>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</si>
  <si>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</si>
  <si>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</si>
  <si>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</si>
  <si>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</si>
  <si>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</si>
  <si>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</si>
  <si>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</si>
  <si>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</si>
  <si>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</si>
  <si>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</si>
  <si>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</si>
  <si>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</si>
  <si>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</si>
  <si>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</si>
  <si>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</si>
  <si>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</si>
  <si>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</si>
  <si>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</si>
  <si>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</si>
  <si>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</si>
  <si>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</si>
  <si>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</si>
  <si>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</si>
  <si>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</si>
  <si>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</si>
  <si>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</si>
  <si>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</si>
  <si>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</si>
  <si>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</si>
  <si>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</si>
  <si>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</si>
  <si>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</si>
  <si>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</si>
  <si>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</si>
  <si>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</si>
  <si>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</si>
  <si>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</si>
  <si>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</si>
  <si>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</si>
  <si>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</si>
  <si>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</si>
  <si>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</si>
  <si>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</si>
  <si>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</si>
  <si>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</si>
  <si>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</si>
  <si>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</si>
  <si>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</si>
  <si>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</si>
  <si>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</si>
  <si>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</si>
  <si>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</si>
  <si>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</si>
  <si>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</si>
  <si>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</si>
  <si>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</si>
  <si>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</si>
  <si>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</si>
  <si>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</si>
  <si>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</si>
  <si>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</si>
  <si>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</si>
  <si>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</si>
  <si>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</si>
  <si>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</si>
  <si>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</si>
  <si>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</si>
  <si>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</si>
  <si>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</si>
  <si>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</si>
  <si>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</si>
  <si>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</si>
  <si>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</si>
  <si>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</si>
  <si>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</si>
  <si>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</si>
  <si>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</si>
  <si>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</si>
  <si>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</si>
  <si>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</si>
  <si>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</si>
  <si>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</si>
  <si>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</si>
  <si>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</si>
  <si>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</si>
  <si>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</si>
  <si>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</si>
  <si>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</si>
  <si>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</si>
  <si>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</si>
  <si>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</si>
  <si>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</si>
  <si>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</si>
  <si>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</si>
  <si>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</si>
  <si>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</si>
  <si>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</si>
  <si>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</si>
  <si>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</si>
  <si>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</si>
  <si>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</si>
  <si>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</si>
  <si>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</si>
  <si>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</si>
  <si>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</si>
  <si>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</si>
  <si>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</si>
  <si>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</si>
  <si>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</si>
  <si>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</si>
  <si>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</si>
  <si>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</si>
  <si>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</si>
  <si>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</si>
  <si>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</si>
  <si>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</si>
  <si>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</si>
  <si>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</si>
  <si>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</si>
  <si>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</si>
  <si>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</si>
  <si>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</si>
  <si>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</si>
  <si>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</si>
  <si>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</si>
  <si>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</si>
  <si>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</si>
  <si>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</si>
  <si>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</si>
  <si>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</si>
  <si>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</si>
  <si>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</si>
  <si>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</si>
  <si>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</si>
  <si>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</si>
  <si>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</si>
  <si>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</si>
  <si>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</si>
  <si>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</si>
  <si>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</si>
  <si>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</si>
  <si>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</si>
  <si>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</si>
  <si>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</si>
  <si>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</si>
  <si>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</si>
  <si>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</si>
  <si>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</si>
  <si>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</si>
  <si>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</si>
  <si>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</si>
  <si>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</si>
  <si>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</si>
  <si>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</si>
  <si>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</si>
  <si>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</si>
  <si>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</si>
  <si>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</si>
  <si>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</si>
  <si>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</si>
  <si>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</si>
  <si>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</si>
  <si>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</si>
  <si>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</si>
  <si>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</si>
  <si>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</si>
  <si>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</si>
  <si>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</si>
  <si>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</si>
  <si>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</si>
  <si>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</si>
  <si>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</si>
  <si>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</si>
  <si>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</si>
  <si>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</si>
  <si>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</si>
  <si>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</si>
  <si>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</si>
  <si>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</si>
  <si>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</si>
  <si>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</si>
  <si>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</si>
  <si>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</si>
  <si>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</si>
  <si>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</si>
  <si>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</si>
  <si>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</si>
  <si>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</si>
  <si>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</si>
  <si>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</si>
  <si>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</si>
  <si>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</si>
  <si>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</si>
  <si>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</si>
  <si>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</si>
  <si>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</si>
  <si>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</si>
  <si>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</si>
  <si>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</si>
  <si>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</si>
  <si>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</si>
  <si>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</si>
  <si>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</si>
  <si>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</si>
  <si>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</si>
  <si>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</si>
  <si>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</si>
  <si>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</si>
  <si>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</si>
  <si>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</si>
  <si>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</si>
  <si>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</si>
  <si>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</si>
  <si>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</si>
  <si>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</si>
  <si>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</si>
  <si>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</si>
  <si>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</si>
  <si>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</si>
  <si>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</si>
  <si>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</si>
  <si>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</si>
  <si>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</si>
  <si>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</si>
  <si>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</si>
  <si>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</si>
  <si>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</si>
  <si>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</si>
  <si>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</si>
  <si>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</si>
  <si>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</si>
  <si>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</si>
  <si>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</si>
  <si>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</si>
  <si>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</si>
  <si>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</si>
  <si>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</si>
  <si>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</si>
  <si>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</si>
  <si>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</si>
  <si>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</si>
  <si>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</si>
  <si>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</si>
  <si>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</si>
  <si>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</si>
  <si>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</si>
  <si>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</si>
  <si>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</si>
  <si>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</si>
  <si>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</si>
  <si>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</si>
  <si>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</si>
  <si>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</si>
  <si>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</si>
  <si>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</si>
  <si>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</si>
  <si>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</si>
  <si>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</si>
  <si>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</si>
  <si>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</si>
  <si>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</si>
  <si>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</si>
  <si>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</si>
  <si>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</si>
  <si>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</si>
  <si>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</si>
  <si>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</si>
  <si>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</si>
  <si>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</si>
  <si>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</si>
  <si>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</si>
  <si>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</si>
  <si>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</si>
  <si>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</si>
  <si>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</si>
  <si>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</si>
  <si>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</si>
  <si>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</si>
  <si>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</si>
  <si>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</si>
  <si>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</si>
  <si>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</si>
  <si>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</si>
  <si>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</si>
  <si>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</si>
  <si>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</si>
  <si>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</si>
  <si>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</si>
  <si>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</si>
  <si>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</si>
  <si>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</si>
  <si>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</si>
  <si>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</si>
  <si>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</si>
  <si>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</si>
  <si>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</si>
  <si>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</si>
  <si>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</si>
  <si>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</si>
  <si>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</si>
  <si>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</si>
  <si>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</si>
  <si>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</si>
  <si>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</si>
  <si>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</si>
  <si>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</si>
  <si>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</si>
  <si>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</si>
  <si>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</si>
  <si>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</si>
  <si>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</si>
  <si>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</si>
  <si>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</si>
  <si>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</si>
  <si>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</si>
  <si>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</si>
  <si>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</si>
  <si>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</si>
  <si>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</si>
  <si>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</si>
  <si>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</si>
  <si>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</si>
  <si>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</si>
  <si>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</si>
  <si>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</si>
  <si>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</si>
  <si>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</si>
  <si>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</si>
  <si>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</si>
  <si>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</si>
  <si>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</si>
  <si>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</si>
  <si>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</si>
  <si>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</si>
  <si>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</si>
  <si>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</si>
  <si>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</si>
  <si>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</si>
  <si>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</si>
  <si>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</si>
  <si>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</si>
  <si>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</si>
  <si>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</si>
  <si>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</si>
  <si>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</si>
  <si>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</si>
  <si>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</si>
  <si>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</si>
  <si>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</si>
  <si>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</si>
  <si>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</si>
  <si>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</si>
  <si>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</si>
  <si>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</si>
  <si>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</si>
  <si>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</si>
  <si>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</si>
  <si>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</si>
  <si>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</si>
  <si>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</si>
  <si>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</si>
  <si>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</si>
  <si>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</si>
  <si>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</si>
  <si>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</si>
  <si>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</si>
  <si>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</si>
  <si>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</si>
  <si>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</si>
  <si>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</si>
  <si>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</si>
  <si>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</si>
  <si>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</si>
  <si>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</si>
  <si>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</si>
  <si>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</si>
  <si>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</si>
  <si>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</si>
  <si>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</si>
  <si>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</si>
  <si>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</si>
  <si>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</si>
  <si>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</si>
  <si>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</si>
  <si>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</si>
  <si>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</si>
  <si>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</si>
  <si>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</si>
  <si>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</si>
  <si>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</si>
  <si>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</si>
  <si>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</si>
  <si>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</si>
  <si>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</si>
  <si>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</si>
  <si>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</si>
  <si>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</si>
  <si>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</si>
  <si>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</si>
  <si>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</si>
  <si>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</si>
  <si>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</si>
  <si>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</si>
  <si>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</si>
  <si>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</si>
  <si>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</si>
  <si>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</si>
  <si>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</si>
  <si>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</si>
  <si>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</si>
  <si>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</si>
  <si>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</si>
  <si>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</si>
  <si>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</si>
  <si>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</si>
  <si>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</si>
  <si>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</si>
  <si>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</si>
  <si>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</si>
  <si>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</si>
  <si>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</si>
  <si>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</si>
  <si>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</si>
  <si>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</si>
  <si>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</si>
  <si>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</si>
  <si>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</si>
  <si>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</si>
  <si>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</si>
  <si>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</si>
  <si>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</si>
  <si>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</si>
  <si>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</si>
  <si>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</si>
  <si>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</si>
  <si>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</si>
  <si>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</si>
  <si>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</si>
  <si>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</si>
  <si>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</si>
  <si>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</si>
  <si>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</si>
  <si>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</si>
  <si>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</si>
  <si>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</si>
  <si>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</si>
  <si>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</si>
  <si>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</si>
  <si>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</si>
  <si>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</si>
  <si>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</si>
  <si>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</si>
  <si>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</si>
  <si>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</si>
  <si>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</si>
  <si>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</si>
  <si>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</si>
  <si>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</si>
  <si>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</si>
  <si>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</si>
  <si>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</si>
  <si>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</si>
  <si>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</si>
  <si>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</si>
  <si>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</si>
  <si>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</si>
  <si>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</si>
  <si>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</si>
  <si>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</si>
  <si>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</si>
  <si>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</si>
  <si>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</si>
  <si>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</si>
  <si>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</si>
  <si>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</si>
  <si>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</si>
  <si>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</si>
  <si>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</si>
  <si>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</si>
  <si>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</si>
  <si>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</si>
  <si>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</si>
  <si>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</si>
  <si>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</si>
  <si>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</si>
  <si>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</si>
  <si>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</si>
  <si>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</si>
  <si>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</si>
  <si>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</si>
  <si>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</si>
  <si>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</si>
  <si>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</si>
  <si>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</si>
  <si>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</si>
  <si>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</si>
  <si>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</si>
  <si>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</si>
  <si>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</si>
  <si>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</si>
  <si>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</si>
  <si>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</si>
  <si>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</si>
  <si>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</si>
  <si>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</si>
  <si>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</si>
  <si>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</si>
  <si>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</si>
  <si>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</si>
  <si>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</si>
  <si>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</si>
  <si>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</si>
  <si>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</si>
  <si>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</si>
  <si>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</si>
  <si>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</si>
  <si>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</si>
  <si>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</si>
  <si>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</si>
  <si>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</si>
  <si>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</si>
  <si>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</si>
  <si>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</si>
  <si>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</si>
  <si>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</si>
  <si>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</si>
  <si>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</si>
  <si>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</si>
  <si>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</si>
  <si>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</si>
  <si>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</si>
  <si>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</si>
  <si>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</si>
  <si>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</si>
  <si>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</si>
  <si>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</si>
  <si>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</si>
  <si>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</si>
  <si>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</si>
  <si>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</si>
  <si>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</si>
  <si>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</si>
  <si>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</si>
  <si>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</si>
  <si>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</si>
  <si>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</si>
  <si>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</si>
  <si>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</si>
  <si>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</si>
  <si>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</si>
  <si>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</si>
  <si>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</si>
  <si>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</si>
  <si>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</si>
  <si>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</si>
  <si>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</si>
  <si>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</si>
  <si>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</si>
  <si>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</si>
  <si>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</si>
  <si>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</si>
  <si>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</si>
  <si>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</si>
  <si>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</si>
  <si>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</si>
  <si>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</si>
  <si>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</si>
  <si>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</si>
  <si>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</si>
  <si>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</si>
  <si>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</si>
  <si>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</si>
  <si>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</si>
  <si>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</si>
  <si>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</si>
  <si>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</si>
  <si>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</si>
  <si>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</si>
  <si>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</si>
  <si>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</si>
  <si>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</si>
  <si>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</si>
  <si>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</si>
  <si>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</si>
  <si>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</si>
  <si>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</si>
  <si>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</si>
  <si>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</si>
  <si>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</si>
  <si>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</si>
  <si>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</si>
  <si>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</si>
  <si>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</si>
  <si>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</si>
  <si>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</si>
  <si>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</si>
  <si>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</si>
  <si>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</si>
  <si>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</si>
  <si>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</si>
  <si>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</si>
  <si>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</si>
  <si>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</si>
  <si>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</si>
  <si>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</si>
  <si>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</si>
  <si>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</si>
  <si>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</si>
  <si>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</si>
  <si>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</si>
  <si>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</si>
  <si>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</si>
  <si>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</si>
  <si>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</si>
  <si>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</si>
  <si>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</si>
  <si>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</si>
  <si>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</si>
  <si>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</si>
  <si>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</si>
  <si>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</si>
  <si>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</si>
  <si>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</si>
  <si>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</si>
  <si>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</si>
  <si>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</si>
  <si>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</si>
  <si>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</si>
  <si>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</si>
  <si>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</si>
  <si>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</si>
  <si>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</si>
  <si>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</si>
  <si>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</si>
  <si>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</si>
  <si>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</si>
  <si>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</si>
  <si>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</si>
  <si>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</si>
  <si>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</si>
  <si>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</si>
  <si>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</si>
  <si>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</si>
  <si>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</si>
  <si>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</si>
  <si>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</si>
  <si>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</si>
  <si>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</si>
  <si>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</si>
  <si>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</si>
  <si>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</si>
  <si>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</si>
  <si>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</si>
  <si>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</si>
  <si>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</si>
  <si>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</si>
  <si>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</si>
  <si>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</si>
  <si>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</si>
  <si>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</si>
  <si>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</si>
  <si>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</si>
  <si>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</si>
  <si>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</si>
  <si>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</si>
  <si>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</si>
  <si>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</si>
  <si>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</si>
  <si>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</si>
  <si>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</si>
  <si>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</si>
  <si>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</si>
  <si>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</si>
  <si>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</si>
  <si>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</si>
  <si>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</si>
  <si>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</si>
  <si>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</si>
  <si>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</si>
  <si>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</si>
  <si>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</si>
  <si>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</si>
  <si>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</si>
  <si>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</si>
  <si>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</si>
  <si>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</si>
  <si>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</si>
  <si>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</si>
  <si>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</si>
  <si>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</si>
  <si>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</si>
  <si>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</si>
  <si>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</si>
  <si>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</si>
  <si>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</si>
  <si>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</si>
  <si>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</si>
  <si>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</si>
  <si>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</si>
  <si>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</si>
  <si>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</si>
  <si>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</si>
  <si>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</si>
  <si>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</si>
  <si>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</si>
  <si>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</si>
  <si>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</si>
  <si>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</si>
  <si>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</si>
  <si>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</si>
  <si>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</si>
  <si>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</si>
  <si>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</si>
  <si>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</si>
  <si>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</si>
  <si>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</si>
  <si>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</si>
  <si>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</si>
  <si>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</si>
  <si>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</si>
  <si>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</si>
  <si>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</si>
  <si>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</si>
  <si>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</si>
  <si>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</si>
  <si>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</si>
  <si>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</si>
  <si>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</si>
  <si>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</si>
  <si>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</si>
  <si>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</si>
  <si>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</si>
  <si>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</si>
  <si>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</si>
  <si>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</si>
  <si>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</si>
  <si>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</si>
  <si>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</si>
  <si>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</si>
  <si>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</si>
  <si>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</si>
  <si>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</si>
  <si>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</si>
  <si>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</si>
  <si>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</si>
  <si>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</si>
  <si>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</si>
  <si>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</si>
  <si>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</si>
  <si>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</si>
  <si>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</si>
  <si>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</si>
  <si>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</si>
  <si>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</si>
  <si>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</si>
  <si>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</si>
  <si>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</si>
  <si>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</si>
  <si>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</si>
  <si>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</si>
  <si>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</si>
  <si>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</si>
  <si>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</si>
  <si>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</si>
  <si>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</si>
  <si>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</si>
  <si>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</si>
  <si>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</si>
  <si>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</si>
  <si>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</si>
  <si>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</si>
  <si>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</si>
  <si>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</si>
  <si>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</si>
  <si>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</si>
  <si>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</si>
  <si>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</si>
  <si>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</si>
  <si>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</si>
  <si>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</si>
  <si>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</si>
  <si>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</si>
  <si>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</si>
  <si>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</si>
  <si>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</si>
  <si>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</si>
  <si>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</si>
  <si>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</si>
  <si>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</si>
  <si>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</si>
  <si>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</si>
  <si>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</si>
  <si>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</si>
  <si>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</si>
  <si>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</si>
  <si>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</si>
  <si>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</si>
  <si>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</si>
  <si>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</si>
  <si>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</si>
  <si>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</si>
  <si>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</si>
  <si>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</si>
  <si>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</si>
  <si>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</si>
  <si>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</si>
  <si>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</si>
  <si>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</si>
  <si>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</si>
  <si>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</si>
  <si>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</si>
  <si>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</si>
  <si>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</si>
  <si>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</si>
  <si>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</si>
  <si>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</si>
  <si>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</si>
  <si>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</si>
  <si>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</si>
  <si>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</si>
  <si>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</si>
  <si>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</si>
  <si>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</si>
  <si>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</si>
  <si>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</si>
  <si>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</si>
  <si>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</si>
  <si>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</si>
  <si>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</si>
  <si>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</si>
  <si>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</si>
  <si>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</si>
  <si>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</si>
  <si>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</si>
  <si>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</si>
  <si>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</si>
  <si>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</si>
  <si>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</si>
  <si>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</si>
  <si>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</si>
  <si>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</si>
  <si>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</si>
  <si>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</si>
  <si>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</si>
  <si>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</si>
  <si>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</si>
  <si>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</si>
  <si>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</si>
  <si>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</si>
  <si>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</si>
  <si>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</si>
  <si>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</si>
  <si>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</si>
  <si>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</si>
  <si>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</si>
  <si>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</si>
  <si>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</si>
  <si>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</si>
  <si>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</si>
  <si>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</si>
  <si>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</si>
  <si>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</si>
  <si>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</si>
  <si>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</si>
  <si>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</si>
  <si>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</si>
  <si>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</si>
  <si>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</si>
  <si>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</si>
  <si>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</si>
  <si>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</si>
  <si>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</si>
  <si>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</si>
  <si>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</si>
  <si>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</si>
  <si>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</si>
  <si>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</si>
  <si>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</si>
  <si>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</si>
  <si>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</si>
  <si>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</si>
  <si>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</si>
  <si>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</si>
  <si>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</si>
  <si>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</si>
  <si>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</si>
  <si>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</si>
  <si>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</si>
  <si>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</si>
  <si>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</si>
  <si>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</si>
  <si>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</si>
  <si>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</si>
  <si>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</si>
  <si>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</si>
  <si>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</si>
  <si>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</si>
  <si>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</si>
  <si>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</si>
  <si>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</si>
  <si>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</si>
  <si>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</si>
  <si>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</si>
  <si>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</si>
  <si>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</si>
  <si>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</si>
  <si>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</si>
  <si>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</si>
  <si>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</si>
  <si>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</si>
  <si>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</si>
  <si>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</si>
  <si>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</si>
  <si>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</si>
  <si>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</si>
  <si>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</si>
  <si>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</si>
  <si>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</si>
  <si>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</si>
  <si>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</si>
  <si>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</si>
  <si>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</si>
  <si>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</si>
  <si>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</si>
  <si>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</si>
  <si>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</si>
  <si>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</si>
  <si>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</si>
  <si>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</si>
  <si>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</si>
  <si>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</si>
  <si>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</si>
  <si>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</si>
  <si>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</si>
  <si>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</si>
  <si>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</si>
  <si>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</si>
  <si>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</si>
  <si>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</si>
  <si>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</si>
  <si>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</si>
  <si>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</si>
  <si>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</si>
  <si>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</si>
  <si>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</si>
  <si>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</si>
  <si>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</si>
  <si>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</si>
  <si>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</si>
  <si>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</si>
  <si>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</si>
  <si>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</si>
  <si>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</si>
  <si>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</si>
  <si>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</si>
  <si>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</si>
  <si>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</si>
  <si>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</si>
  <si>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</si>
  <si>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</si>
  <si>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</si>
  <si>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</si>
  <si>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</si>
  <si>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</si>
  <si>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</si>
  <si>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</si>
  <si>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</si>
  <si>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</si>
  <si>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</si>
  <si>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</si>
  <si>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</si>
  <si>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</si>
  <si>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</si>
  <si>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</si>
  <si>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</si>
  <si>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</si>
  <si>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</si>
  <si>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</si>
  <si>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</si>
  <si>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</si>
  <si>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</si>
  <si>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</si>
  <si>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</si>
  <si>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</si>
  <si>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</si>
  <si>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</si>
  <si>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</si>
  <si>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</si>
  <si>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</si>
  <si>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</si>
  <si>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</si>
  <si>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</si>
  <si>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</si>
  <si>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</si>
  <si>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</si>
  <si>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</si>
  <si>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</si>
  <si>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</si>
  <si>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</si>
  <si>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</si>
  <si>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</si>
  <si>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</si>
  <si>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</si>
  <si>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</si>
  <si>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</si>
  <si>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</si>
  <si>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</si>
  <si>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</si>
  <si>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</si>
  <si>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</si>
  <si>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</si>
  <si>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</si>
  <si>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</si>
  <si>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</si>
  <si>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</si>
  <si>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</si>
  <si>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</si>
  <si>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</si>
  <si>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</si>
  <si>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</si>
  <si>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</si>
  <si>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</si>
  <si>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</si>
  <si>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</si>
  <si>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</si>
  <si>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</si>
  <si>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</si>
  <si>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</si>
  <si>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</si>
  <si>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</si>
  <si>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</si>
  <si>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</si>
  <si>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</si>
  <si>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</si>
  <si>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</si>
  <si>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</si>
  <si>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</si>
  <si>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</si>
  <si>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</si>
  <si>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</si>
  <si>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</si>
  <si>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</si>
  <si>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</si>
  <si>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</si>
  <si>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</si>
  <si>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</si>
  <si>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</si>
  <si>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</si>
  <si>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</si>
  <si>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</si>
  <si>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</si>
  <si>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</si>
  <si>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</si>
  <si>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</si>
  <si>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</si>
  <si>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</si>
  <si>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</si>
  <si>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</si>
  <si>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</si>
  <si>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</si>
  <si>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</si>
  <si>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</si>
  <si>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</si>
  <si>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</si>
  <si>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</si>
  <si>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</si>
  <si>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</si>
  <si>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</si>
  <si>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</si>
  <si>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</si>
  <si>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</si>
  <si>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</si>
  <si>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</si>
  <si>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</si>
  <si>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</si>
  <si>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</si>
  <si>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</si>
  <si>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</si>
  <si>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</si>
  <si>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</si>
  <si>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</si>
  <si>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</si>
  <si>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</si>
  <si>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</si>
  <si>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</si>
  <si>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</si>
  <si>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</si>
  <si>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</si>
  <si>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</si>
  <si>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</si>
  <si>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</si>
  <si>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</si>
  <si>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</si>
  <si>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</si>
  <si>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</si>
  <si>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</si>
  <si>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</si>
  <si>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</si>
  <si>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</si>
  <si>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</si>
  <si>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</si>
  <si>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</si>
  <si>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</si>
  <si>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</si>
  <si>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</si>
  <si>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</si>
  <si>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</si>
  <si>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</si>
  <si>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</si>
  <si>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</si>
  <si>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</si>
  <si>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</si>
  <si>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</si>
  <si>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</si>
  <si>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</si>
  <si>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</si>
  <si>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</si>
  <si>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</si>
  <si>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</si>
  <si>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</si>
  <si>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</si>
  <si>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</si>
  <si>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</si>
  <si>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</si>
  <si>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</si>
  <si>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</si>
  <si>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</si>
  <si>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</si>
  <si>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</si>
  <si>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</si>
  <si>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</si>
  <si>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</si>
  <si>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</si>
  <si>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</si>
  <si>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</si>
  <si>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</si>
  <si>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</si>
  <si>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</si>
  <si>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</si>
  <si>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</si>
  <si>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</si>
  <si>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</si>
  <si>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</si>
  <si>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</si>
  <si>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</si>
  <si>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</si>
  <si>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</si>
  <si>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</si>
  <si>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</si>
  <si>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</si>
  <si>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</si>
  <si>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</si>
  <si>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</si>
  <si>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</si>
  <si>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</si>
  <si>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</si>
  <si>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</si>
  <si>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</si>
  <si>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</si>
  <si>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</si>
  <si>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</si>
  <si>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</si>
  <si>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</si>
  <si>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</si>
  <si>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</si>
  <si>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</si>
  <si>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</si>
  <si>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</si>
  <si>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</si>
  <si>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</si>
  <si>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</si>
  <si>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</si>
  <si>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</si>
  <si>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</si>
  <si>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</si>
  <si>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</si>
  <si>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</si>
  <si>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</si>
  <si>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</si>
  <si>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</si>
  <si>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</si>
  <si>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</si>
  <si>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</si>
  <si>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</si>
  <si>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</si>
  <si>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</si>
  <si>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</si>
  <si>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</si>
  <si>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</si>
  <si>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</si>
  <si>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</si>
  <si>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</si>
  <si>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</si>
  <si>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</si>
  <si>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</si>
  <si>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</si>
  <si>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</si>
  <si>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</si>
  <si>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</si>
  <si>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</si>
  <si>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</si>
  <si>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</si>
  <si>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</si>
  <si>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</si>
  <si>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</si>
  <si>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</si>
  <si>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</si>
  <si>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</si>
  <si>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</si>
  <si>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</si>
  <si>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</si>
  <si>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</si>
  <si>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</si>
  <si>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</si>
  <si>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</si>
  <si>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</si>
  <si>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</si>
  <si>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</si>
  <si>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</si>
  <si>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</si>
  <si>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</si>
  <si>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</si>
  <si>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</si>
  <si>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</si>
  <si>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</si>
  <si>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</si>
  <si>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</si>
  <si>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</si>
  <si>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</si>
  <si>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</si>
  <si>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</si>
  <si>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</si>
  <si>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</si>
  <si>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</si>
  <si>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</si>
  <si>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</si>
  <si>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</si>
  <si>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</si>
  <si>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</si>
  <si>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</si>
  <si>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</si>
  <si>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</si>
  <si>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</si>
  <si>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</si>
  <si>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</si>
  <si>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</si>
  <si>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</si>
  <si>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</si>
  <si>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</si>
  <si>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</si>
  <si>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</si>
  <si>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</si>
  <si>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</si>
  <si>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</si>
  <si>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</si>
  <si>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</si>
  <si>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</si>
  <si>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</si>
  <si>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</si>
  <si>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</si>
  <si>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</si>
  <si>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</si>
  <si>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</si>
  <si>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</si>
  <si>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</si>
  <si>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</si>
  <si>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</si>
  <si>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</si>
  <si>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</si>
  <si>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</si>
  <si>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</si>
  <si>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</si>
  <si>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</si>
  <si>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</si>
  <si>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</si>
  <si>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</si>
  <si>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</si>
  <si>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</si>
  <si>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</si>
  <si>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</si>
  <si>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</si>
  <si>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</si>
  <si>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</si>
  <si>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</si>
  <si>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</si>
  <si>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</si>
  <si>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</si>
  <si>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</si>
  <si>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</si>
  <si>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</si>
  <si>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</si>
  <si>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</si>
  <si>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</si>
  <si>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</si>
  <si>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</si>
  <si>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</si>
  <si>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</si>
  <si>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</si>
  <si>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</si>
  <si>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</si>
  <si>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</si>
  <si>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</si>
  <si>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</si>
  <si>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</si>
  <si>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</si>
  <si>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</si>
  <si>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</si>
  <si>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</si>
  <si>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</si>
  <si>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</si>
  <si>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</si>
  <si>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</si>
  <si>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</si>
  <si>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</si>
  <si>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</si>
  <si>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</si>
  <si>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</si>
  <si>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</si>
  <si>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</si>
  <si>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</si>
  <si>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</si>
  <si>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</si>
  <si>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</si>
  <si>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</si>
  <si>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</si>
  <si>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</si>
  <si>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</si>
  <si>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</si>
  <si>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</si>
  <si>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</si>
  <si>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</si>
  <si>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</si>
  <si>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</si>
  <si>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</si>
  <si>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</si>
  <si>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</si>
  <si>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</si>
  <si>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</si>
  <si>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</si>
  <si>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</si>
  <si>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</si>
  <si>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</si>
  <si>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</si>
  <si>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</si>
  <si>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</si>
  <si>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</si>
  <si>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</si>
  <si>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</si>
  <si>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</si>
  <si>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</si>
  <si>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</si>
  <si>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</si>
  <si>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</si>
  <si>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</si>
  <si>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</si>
  <si>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</si>
  <si>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</si>
  <si>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</si>
  <si>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</si>
  <si>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</si>
  <si>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</si>
  <si>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</si>
  <si>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</si>
  <si>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</si>
  <si>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</si>
  <si>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</si>
  <si>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</si>
  <si>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</si>
  <si>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</si>
  <si>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</si>
  <si>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</si>
  <si>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</si>
  <si>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</si>
  <si>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</si>
  <si>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</si>
  <si>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</si>
  <si>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</si>
  <si>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</si>
  <si>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</si>
  <si>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</si>
  <si>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</si>
  <si>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</si>
  <si>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</si>
  <si>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</si>
  <si>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</si>
  <si>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</si>
  <si>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</si>
  <si>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</si>
  <si>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</si>
  <si>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</si>
  <si>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</si>
  <si>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</si>
  <si>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</si>
  <si>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</si>
  <si>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</si>
  <si>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</si>
  <si>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</si>
  <si>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</si>
  <si>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</si>
  <si>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</si>
  <si>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</si>
  <si>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</si>
  <si>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</si>
  <si>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</si>
  <si>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</si>
  <si>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</si>
  <si>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</si>
  <si>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</si>
  <si>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</si>
  <si>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</si>
  <si>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</si>
  <si>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</si>
  <si>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</si>
  <si>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</si>
  <si>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</si>
  <si>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</si>
  <si>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</si>
  <si>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</si>
  <si>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</si>
  <si>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</si>
  <si>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</si>
  <si>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</si>
  <si>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</si>
  <si>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</si>
  <si>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</si>
  <si>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</si>
  <si>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</si>
  <si>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</si>
  <si>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</si>
  <si>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</si>
  <si>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</si>
  <si>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</si>
  <si>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</si>
  <si>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</si>
  <si>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</si>
  <si>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</si>
  <si>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</si>
  <si>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</si>
  <si>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</si>
  <si>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</si>
  <si>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</si>
  <si>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</si>
  <si>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</si>
  <si>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</si>
  <si>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</si>
  <si>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</si>
  <si>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</si>
  <si>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</si>
  <si>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</si>
  <si>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</si>
  <si>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</si>
  <si>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</si>
  <si>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</si>
  <si>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</si>
  <si>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</si>
  <si>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</si>
  <si>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</si>
  <si>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</si>
  <si>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</si>
  <si>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</si>
  <si>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</si>
  <si>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</si>
  <si>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</si>
  <si>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</si>
  <si>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</si>
  <si>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</si>
  <si>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</si>
  <si>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</si>
  <si>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</si>
  <si>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</si>
  <si>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</si>
  <si>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</si>
  <si>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</si>
  <si>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</si>
  <si>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</si>
  <si>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</si>
  <si>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</si>
  <si>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</si>
  <si>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</si>
  <si>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</si>
  <si>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</si>
  <si>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</si>
  <si>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</si>
  <si>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</si>
  <si>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</si>
  <si>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</si>
  <si>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</si>
  <si>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</si>
  <si>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</si>
  <si>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</si>
  <si>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</si>
  <si>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</si>
  <si>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</si>
  <si>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</si>
  <si>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</si>
  <si>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</si>
  <si>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</si>
  <si>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</si>
  <si>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</si>
  <si>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</si>
  <si>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</si>
  <si>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</si>
  <si>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</si>
  <si>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</si>
  <si>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</si>
  <si>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</si>
  <si>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</si>
  <si>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</si>
  <si>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</si>
  <si>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</si>
  <si>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</si>
  <si>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</si>
  <si>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</si>
  <si>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</si>
  <si>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</si>
  <si>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</si>
  <si>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</si>
  <si>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</si>
  <si>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</si>
  <si>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</si>
  <si>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</si>
  <si>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</si>
  <si>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</si>
  <si>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</si>
  <si>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</si>
  <si>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</si>
  <si>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</si>
  <si>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</si>
  <si>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</si>
  <si>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</si>
  <si>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</si>
  <si>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</si>
  <si>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</si>
  <si>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</si>
  <si>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</si>
  <si>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</si>
  <si>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</si>
  <si>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</si>
  <si>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</si>
  <si>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</si>
  <si>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</si>
  <si>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</si>
  <si>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</si>
  <si>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</si>
  <si>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</si>
  <si>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</si>
  <si>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</si>
  <si>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</si>
  <si>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</si>
  <si>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</si>
  <si>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</si>
  <si>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</si>
  <si>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</si>
  <si>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</si>
  <si>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</si>
  <si>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</si>
  <si>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</si>
  <si>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</si>
  <si>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</si>
  <si>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</si>
  <si>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</si>
  <si>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</si>
  <si>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</si>
  <si>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</si>
  <si>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</si>
  <si>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</si>
  <si>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</si>
  <si>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</si>
  <si>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</si>
  <si>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</si>
  <si>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</si>
  <si>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</si>
  <si>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</si>
  <si>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</si>
  <si>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</si>
  <si>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</si>
  <si>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</si>
  <si>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</si>
  <si>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</si>
  <si>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</si>
  <si>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</si>
  <si>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</si>
  <si>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</si>
  <si>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</si>
  <si>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</si>
  <si>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</si>
  <si>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</si>
  <si>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</si>
  <si>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</si>
  <si>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</si>
  <si>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</si>
  <si>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</si>
  <si>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</si>
  <si>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</si>
  <si>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</si>
  <si>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</si>
  <si>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</si>
  <si>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</si>
  <si>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</si>
  <si>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</si>
  <si>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</si>
  <si>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</si>
  <si>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</si>
  <si>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</si>
  <si>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</si>
  <si>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</si>
  <si>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</si>
  <si>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</si>
  <si>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</si>
  <si>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</si>
  <si>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</si>
  <si>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</si>
  <si>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</si>
  <si>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</si>
  <si>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</si>
  <si>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</si>
  <si>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</si>
  <si>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</si>
  <si>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</si>
  <si>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</si>
  <si>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</si>
  <si>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</si>
  <si>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</si>
  <si>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</si>
  <si>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</si>
  <si>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</si>
  <si>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</si>
  <si>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</si>
  <si>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</si>
  <si>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</si>
  <si>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</si>
  <si>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</si>
  <si>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</si>
  <si>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</si>
  <si>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</si>
  <si>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</si>
  <si>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</si>
  <si>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</si>
  <si>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</si>
  <si>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</si>
  <si>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</si>
  <si>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</si>
  <si>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</si>
  <si>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</si>
  <si>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</si>
  <si>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</si>
  <si>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</si>
  <si>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</si>
  <si>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</si>
  <si>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</si>
  <si>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</si>
  <si>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</si>
  <si>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</si>
  <si>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</si>
  <si>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</si>
  <si>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</si>
  <si>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</si>
  <si>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</si>
  <si>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</si>
  <si>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</si>
  <si>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</si>
  <si>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</si>
  <si>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</si>
  <si>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</si>
  <si>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</si>
  <si>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</si>
  <si>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</si>
  <si>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</si>
  <si>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</si>
  <si>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</si>
  <si>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</si>
  <si>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</si>
  <si>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</si>
  <si>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</si>
  <si>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</si>
  <si>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</si>
  <si>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</si>
  <si>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</si>
  <si>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</si>
  <si>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</si>
  <si>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</si>
  <si>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</si>
  <si>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</si>
  <si>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</si>
  <si>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</si>
  <si>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</si>
  <si>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</si>
  <si>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</si>
  <si>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</si>
  <si>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</si>
  <si>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</si>
  <si>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</si>
  <si>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</si>
  <si>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</si>
  <si>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</si>
  <si>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</si>
  <si>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</si>
  <si>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</si>
  <si>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</si>
  <si>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</si>
  <si>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</si>
  <si>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</si>
  <si>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</si>
  <si>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</si>
  <si>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</si>
  <si>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</si>
  <si>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</si>
  <si>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</si>
  <si>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</si>
  <si>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</si>
  <si>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</si>
  <si>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</si>
  <si>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</si>
  <si>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</si>
  <si>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</si>
  <si>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</si>
  <si>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</si>
  <si>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</si>
  <si>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</si>
  <si>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</si>
  <si>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</si>
  <si>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</si>
  <si>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</si>
  <si>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</si>
  <si>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</si>
  <si>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</si>
  <si>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</si>
  <si>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</si>
  <si>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</si>
  <si>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</si>
  <si>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</si>
  <si>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</si>
  <si>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</si>
  <si>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</si>
  <si>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</si>
  <si>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</si>
  <si>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</si>
  <si>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</si>
  <si>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</si>
  <si>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</si>
  <si>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</si>
  <si>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</si>
  <si>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</si>
  <si>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</si>
  <si>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</si>
  <si>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</si>
  <si>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</si>
  <si>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</si>
  <si>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</si>
  <si>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</si>
  <si>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</si>
  <si>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</si>
  <si>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</si>
  <si>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</si>
  <si>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</si>
  <si>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</si>
  <si>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</si>
  <si>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</si>
  <si>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</si>
  <si>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</si>
  <si>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</si>
  <si>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</si>
  <si>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</si>
  <si>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</si>
  <si>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</si>
  <si>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</si>
  <si>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</si>
  <si>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</si>
  <si>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</si>
  <si>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</si>
  <si>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</si>
  <si>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</si>
  <si>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</si>
  <si>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</si>
  <si>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</si>
  <si>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</si>
  <si>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</si>
  <si>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</si>
  <si>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</si>
  <si>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</si>
  <si>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</si>
  <si>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</si>
  <si>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</si>
  <si>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</si>
  <si>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</si>
  <si>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</si>
  <si>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</si>
  <si>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</si>
  <si>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</si>
  <si>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</si>
  <si>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</si>
  <si>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</si>
  <si>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</si>
  <si>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</si>
  <si>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</si>
  <si>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</si>
  <si>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</si>
  <si>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</si>
  <si>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</si>
  <si>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</si>
  <si>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</si>
  <si>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</si>
  <si>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</si>
  <si>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</si>
  <si>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</si>
  <si>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</si>
  <si>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</si>
  <si>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</si>
  <si>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</si>
  <si>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</si>
  <si>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</si>
  <si>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</si>
  <si>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</si>
  <si>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</si>
  <si>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</si>
  <si>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</si>
  <si>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</si>
  <si>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</si>
  <si>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</si>
  <si>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</si>
  <si>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</si>
  <si>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</si>
  <si>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</si>
  <si>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</si>
  <si>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</si>
  <si>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</si>
  <si>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</si>
  <si>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</si>
  <si>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</si>
  <si>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</si>
  <si>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</si>
  <si>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</si>
  <si>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</si>
  <si>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</si>
  <si>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</si>
  <si>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</si>
  <si>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</si>
  <si>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</si>
  <si>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</si>
  <si>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</si>
  <si>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</si>
  <si>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</si>
  <si>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</si>
  <si>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</si>
  <si>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</si>
  <si>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</si>
  <si>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</si>
  <si>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</si>
  <si>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</si>
  <si>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</si>
  <si>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</si>
  <si>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</si>
  <si>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</si>
  <si>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</si>
  <si>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</si>
  <si>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</si>
  <si>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</si>
  <si>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</si>
  <si>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</si>
  <si>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</si>
  <si>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</si>
  <si>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</si>
  <si>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</si>
  <si>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</si>
  <si>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</si>
  <si>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</si>
  <si>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</si>
  <si>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</si>
  <si>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</si>
  <si>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</si>
  <si>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</si>
  <si>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</si>
  <si>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</si>
  <si>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</si>
  <si>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</si>
  <si>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</si>
  <si>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</si>
  <si>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</si>
  <si>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</si>
  <si>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</si>
  <si>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</si>
  <si>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</si>
  <si>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</si>
  <si>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</si>
  <si>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</si>
  <si>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</si>
  <si>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</si>
  <si>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</si>
  <si>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</si>
  <si>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</si>
  <si>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</si>
  <si>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</si>
  <si>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</si>
  <si>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</si>
  <si>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</si>
  <si>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</si>
  <si>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</si>
  <si>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</si>
  <si>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</si>
  <si>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</si>
  <si>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</si>
  <si>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</si>
  <si>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</si>
  <si>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</si>
  <si>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</si>
  <si>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</si>
  <si>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</si>
  <si>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</si>
  <si>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</si>
  <si>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</si>
  <si>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</si>
  <si>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</si>
  <si>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</si>
  <si>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</si>
  <si>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</si>
  <si>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</si>
  <si>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</si>
  <si>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</si>
  <si>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</si>
  <si>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</si>
  <si>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</si>
  <si>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</si>
  <si>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</si>
  <si>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</si>
  <si>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</si>
  <si>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</si>
  <si>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</si>
  <si>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</si>
  <si>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</si>
  <si>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</si>
  <si>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</si>
  <si>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</si>
  <si>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</si>
  <si>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</si>
  <si>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</si>
  <si>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</si>
  <si>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</si>
  <si>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</si>
  <si>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</si>
  <si>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</si>
  <si>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</si>
  <si>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</si>
  <si>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</si>
  <si>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</si>
  <si>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</si>
  <si>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</si>
  <si>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</si>
  <si>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</si>
  <si>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</si>
  <si>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</si>
  <si>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</si>
  <si>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</si>
  <si>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</si>
  <si>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</si>
  <si>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</si>
  <si>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</si>
  <si>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</si>
  <si>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</si>
  <si>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</si>
  <si>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</si>
  <si>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</si>
  <si>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</si>
  <si>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</si>
  <si>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</si>
  <si>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</si>
  <si>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</si>
  <si>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</si>
  <si>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</si>
  <si>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</si>
  <si>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</si>
  <si>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</si>
  <si>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</si>
  <si>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</si>
  <si>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</si>
  <si>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</si>
  <si>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</si>
  <si>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</si>
  <si>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</si>
  <si>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</si>
  <si>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</si>
  <si>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</si>
  <si>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</si>
  <si>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</si>
  <si>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</si>
  <si>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</si>
  <si>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</si>
  <si>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</si>
  <si>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</si>
  <si>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</si>
  <si>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</si>
  <si>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</si>
  <si>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</si>
  <si>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</si>
  <si>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</si>
  <si>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</si>
  <si>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</si>
  <si>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</si>
  <si>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</si>
  <si>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</si>
  <si>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</si>
  <si>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</si>
  <si>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</si>
  <si>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</si>
  <si>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</si>
  <si>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</si>
  <si>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</si>
  <si>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</si>
  <si>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</si>
  <si>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</si>
  <si>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</si>
  <si>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</si>
  <si>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</si>
  <si>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</si>
  <si>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</si>
  <si>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</si>
  <si>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</si>
  <si>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</si>
  <si>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</si>
  <si>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</si>
  <si>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</si>
  <si>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</si>
  <si>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</si>
  <si>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</si>
  <si>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</si>
  <si>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</si>
  <si>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</si>
  <si>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</si>
  <si>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</si>
  <si>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</si>
  <si>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</si>
  <si>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</si>
  <si>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</si>
  <si>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</si>
  <si>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</si>
  <si>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</si>
  <si>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</si>
  <si>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</si>
  <si>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</si>
  <si>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</si>
  <si>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</si>
  <si>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</si>
  <si>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</si>
  <si>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</si>
  <si>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</si>
  <si>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</si>
  <si>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</si>
  <si>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</si>
  <si>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</si>
  <si>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</si>
  <si>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</si>
  <si>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</si>
  <si>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</si>
  <si>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</si>
  <si>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</si>
  <si>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</si>
  <si>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</si>
  <si>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</si>
  <si>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</si>
  <si>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</si>
  <si>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</si>
  <si>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</si>
  <si>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</si>
  <si>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</si>
  <si>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</si>
  <si>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</si>
  <si>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</si>
  <si>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</si>
  <si>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</si>
  <si>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</si>
  <si>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</si>
  <si>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</si>
  <si>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</si>
  <si>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</si>
  <si>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</si>
  <si>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</si>
  <si>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</si>
  <si>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</si>
  <si>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</si>
  <si>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</si>
  <si>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</si>
  <si>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</si>
  <si>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</si>
  <si>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</si>
  <si>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</si>
  <si>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</si>
  <si>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</si>
  <si>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</si>
  <si>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</si>
  <si>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</si>
  <si>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</si>
  <si>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</si>
  <si>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</si>
  <si>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</si>
  <si>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</si>
  <si>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</si>
  <si>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</si>
  <si>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</si>
  <si>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</si>
  <si>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</si>
  <si>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</si>
  <si>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</si>
  <si>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</si>
  <si>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</si>
  <si>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</si>
  <si>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</si>
  <si>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</si>
  <si>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</si>
  <si>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</si>
  <si>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</si>
  <si>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</si>
  <si>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</si>
  <si>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</si>
  <si>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</si>
  <si>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</si>
  <si>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</si>
  <si>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</si>
  <si>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</si>
  <si>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</si>
  <si>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</si>
  <si>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</si>
  <si>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</si>
  <si>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</si>
  <si>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</si>
  <si>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</si>
  <si>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</si>
  <si>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</si>
  <si>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</si>
  <si>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</si>
  <si>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</si>
  <si>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</si>
  <si>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</si>
  <si>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</si>
  <si>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</si>
  <si>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</si>
  <si>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</si>
  <si>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</si>
  <si>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</si>
  <si>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</si>
  <si>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</si>
  <si>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</si>
  <si>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</si>
  <si>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</si>
  <si>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</si>
  <si>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</si>
  <si>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</si>
  <si>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</si>
  <si>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</si>
  <si>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</si>
  <si>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</si>
  <si>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</si>
  <si>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</si>
  <si>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</si>
  <si>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</si>
  <si>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</si>
  <si>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</si>
  <si>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</si>
  <si>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</si>
  <si>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</si>
  <si>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</si>
  <si>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</si>
  <si>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</si>
  <si>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</si>
  <si>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</si>
  <si>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</si>
  <si>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</si>
  <si>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</si>
  <si>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</si>
  <si>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</si>
  <si>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</si>
  <si>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</si>
  <si>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</si>
  <si>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</si>
  <si>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</si>
  <si>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</si>
  <si>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</si>
  <si>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</si>
  <si>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</si>
  <si>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</si>
  <si>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</si>
  <si>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</si>
  <si>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</si>
  <si>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</si>
  <si>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</si>
  <si>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</si>
  <si>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</si>
  <si>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</si>
  <si>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</si>
  <si>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</si>
  <si>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</si>
  <si>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</si>
  <si>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</si>
  <si>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</si>
  <si>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</si>
  <si>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</si>
  <si>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</si>
  <si>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</si>
  <si>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</si>
  <si>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</si>
  <si>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</si>
  <si>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</si>
  <si>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</si>
  <si>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</si>
  <si>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</si>
  <si>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</si>
  <si>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</si>
  <si>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</si>
  <si>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</si>
  <si>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</si>
  <si>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</si>
  <si>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</si>
  <si>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</si>
  <si>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</si>
  <si>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</si>
  <si>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</si>
  <si>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</si>
  <si>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</si>
  <si>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</si>
  <si>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</si>
  <si>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</si>
  <si>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</si>
  <si>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</si>
  <si>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</si>
  <si>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</si>
  <si>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</si>
  <si>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</si>
  <si>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</si>
  <si>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</si>
  <si>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</si>
  <si>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</si>
  <si>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</si>
  <si>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</si>
  <si>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</si>
  <si>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</si>
  <si>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</si>
  <si>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</si>
  <si>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</si>
  <si>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</si>
  <si>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</si>
  <si>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</si>
  <si>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</si>
  <si>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</si>
  <si>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</si>
  <si>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</si>
  <si>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</si>
  <si>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</si>
  <si>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</si>
  <si>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</si>
  <si>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</si>
  <si>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</si>
  <si>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</si>
  <si>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</si>
  <si>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</si>
  <si>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</si>
  <si>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</si>
  <si>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</si>
  <si>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</si>
  <si>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</si>
  <si>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</si>
  <si>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</si>
  <si>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</si>
  <si>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</si>
  <si>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</si>
  <si>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</si>
  <si>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</si>
  <si>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</si>
  <si>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</si>
  <si>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</si>
  <si>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</si>
  <si>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</si>
  <si>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</si>
  <si>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</si>
  <si>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</si>
  <si>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</si>
  <si>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</si>
  <si>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</si>
  <si>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</si>
  <si>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</si>
  <si>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</si>
  <si>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</si>
  <si>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</si>
  <si>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</si>
  <si>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</si>
  <si>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</si>
  <si>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</si>
  <si>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</si>
  <si>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</si>
  <si>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</si>
  <si>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</si>
  <si>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</si>
  <si>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</si>
  <si>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</si>
  <si>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</si>
  <si>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</si>
  <si>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</si>
  <si>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</si>
  <si>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</si>
  <si>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</si>
  <si>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</si>
  <si>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</si>
  <si>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</si>
  <si>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</si>
  <si>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</si>
  <si>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</si>
  <si>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</si>
  <si>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</si>
  <si>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</si>
  <si>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</si>
  <si>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</si>
  <si>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</si>
  <si>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</si>
  <si>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</si>
  <si>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</si>
  <si>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</si>
  <si>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</si>
  <si>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</si>
  <si>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</si>
  <si>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</si>
  <si>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</si>
  <si>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</si>
  <si>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</si>
  <si>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</si>
  <si>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</si>
  <si>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</si>
  <si>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</si>
  <si>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</si>
  <si>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</si>
  <si>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</si>
  <si>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</si>
  <si>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</si>
  <si>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</si>
  <si>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</si>
  <si>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</si>
  <si>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</si>
  <si>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</si>
  <si>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</si>
  <si>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</si>
  <si>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</si>
  <si>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</si>
  <si>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</si>
  <si>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</si>
  <si>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</si>
  <si>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</si>
  <si>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</si>
  <si>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</si>
  <si>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</si>
  <si>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</si>
  <si>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</si>
  <si>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</si>
  <si>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</si>
  <si>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</si>
  <si>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</si>
  <si>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</si>
  <si>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</si>
  <si>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</si>
  <si>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</si>
  <si>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</si>
  <si>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</si>
  <si>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</si>
  <si>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</si>
  <si>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</si>
  <si>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</si>
  <si>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</si>
  <si>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</si>
  <si>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</si>
  <si>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</si>
  <si>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</si>
  <si>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</si>
  <si>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</si>
  <si>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</si>
  <si>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</si>
  <si>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</si>
  <si>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</si>
  <si>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</si>
  <si>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</si>
  <si>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</si>
  <si>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</si>
  <si>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</si>
  <si>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</si>
  <si>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</si>
  <si>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</si>
  <si>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</si>
  <si>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</si>
  <si>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</si>
  <si>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</si>
  <si>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</si>
  <si>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</si>
  <si>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</si>
  <si>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</si>
  <si>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</si>
  <si>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</si>
  <si>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</si>
  <si>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</si>
  <si>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</si>
  <si>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</si>
  <si>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</si>
  <si>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</si>
  <si>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</si>
  <si>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</si>
  <si>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</si>
  <si>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</si>
  <si>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</si>
  <si>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</si>
  <si>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</si>
  <si>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</si>
  <si>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</si>
  <si>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</si>
  <si>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</si>
  <si>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</si>
  <si>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</si>
  <si>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</si>
  <si>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</si>
  <si>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</si>
  <si>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</si>
  <si>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</si>
  <si>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</si>
  <si>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</si>
  <si>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</si>
  <si>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</si>
  <si>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</si>
  <si>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</si>
  <si>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</si>
  <si>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</si>
  <si>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</si>
  <si>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</si>
  <si>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</si>
  <si>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</si>
  <si>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</si>
  <si>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</si>
  <si>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</si>
  <si>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</si>
  <si>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</si>
  <si>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</si>
  <si>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</si>
  <si>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</si>
  <si>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</si>
  <si>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</si>
  <si>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</si>
  <si>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</si>
  <si>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</si>
  <si>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</si>
  <si>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</si>
  <si>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</si>
  <si>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</si>
  <si>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</si>
  <si>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</si>
  <si>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</si>
  <si>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</si>
  <si>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</si>
  <si>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</si>
  <si>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</si>
  <si>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</si>
  <si>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</si>
  <si>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</si>
  <si>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</si>
  <si>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</si>
  <si>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</si>
  <si>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</si>
  <si>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</si>
  <si>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</si>
  <si>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</si>
  <si>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</si>
  <si>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</si>
  <si>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</si>
  <si>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</si>
  <si>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</si>
  <si>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</si>
  <si>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</si>
  <si>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</si>
  <si>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</si>
  <si>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</si>
  <si>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</si>
  <si>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</si>
  <si>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</si>
  <si>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</si>
  <si>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</si>
  <si>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</si>
  <si>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</si>
  <si>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</si>
  <si>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</si>
  <si>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</si>
  <si>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</si>
  <si>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</si>
  <si>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</si>
  <si>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</si>
  <si>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</si>
  <si>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</si>
  <si>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</si>
  <si>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</si>
  <si>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</si>
  <si>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</si>
  <si>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</si>
  <si>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</si>
  <si>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</si>
  <si>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</si>
  <si>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</si>
  <si>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</si>
  <si>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</si>
  <si>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</si>
  <si>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</si>
  <si>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</si>
  <si>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</si>
  <si>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</si>
  <si>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</si>
  <si>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</si>
  <si>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</si>
  <si>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</si>
  <si>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</si>
  <si>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</si>
  <si>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</si>
  <si>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</si>
  <si>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</si>
  <si>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</si>
  <si>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</si>
  <si>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</si>
  <si>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</si>
  <si>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</si>
  <si>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</si>
  <si>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</si>
  <si>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</si>
  <si>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</si>
  <si>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</si>
  <si>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</si>
  <si>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</si>
  <si>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</si>
  <si>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</si>
  <si>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</si>
  <si>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</si>
  <si>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</si>
  <si>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</si>
  <si>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</si>
  <si>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</si>
  <si>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</si>
  <si>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</si>
  <si>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</si>
  <si>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</si>
  <si>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</si>
  <si>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</si>
  <si>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</si>
  <si>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</si>
  <si>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</si>
  <si>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</si>
  <si>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</si>
  <si>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</si>
  <si>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</si>
  <si>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</si>
  <si>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</si>
  <si>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</si>
  <si>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</si>
  <si>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</si>
  <si>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</si>
  <si>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</si>
  <si>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</si>
  <si>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</si>
  <si>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</si>
  <si>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</si>
  <si>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</si>
  <si>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</si>
  <si>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</si>
  <si>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</si>
  <si>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</si>
  <si>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</si>
  <si>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</si>
  <si>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</si>
  <si>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</si>
  <si>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</si>
  <si>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</si>
  <si>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</si>
  <si>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</si>
  <si>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</si>
  <si>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</si>
  <si>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</si>
  <si>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</si>
  <si>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</si>
  <si>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</si>
  <si>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</si>
  <si>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</si>
  <si>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</si>
  <si>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</si>
  <si>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</si>
  <si>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</si>
  <si>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</si>
  <si>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</si>
  <si>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</si>
  <si>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</si>
  <si>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</si>
  <si>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</si>
  <si>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</si>
  <si>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</si>
  <si>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</si>
  <si>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</si>
  <si>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</si>
  <si>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</si>
  <si>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</si>
  <si>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</si>
  <si>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</si>
  <si>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</si>
  <si>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</si>
  <si>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</si>
  <si>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</si>
  <si>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</si>
  <si>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</si>
  <si>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</si>
  <si>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</si>
  <si>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</si>
  <si>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</si>
  <si>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</si>
  <si>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</si>
  <si>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</si>
  <si>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</si>
  <si>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</si>
  <si>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</si>
  <si>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</si>
  <si>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</si>
  <si>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</si>
  <si>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</si>
  <si>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</si>
  <si>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</si>
  <si>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</si>
  <si>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</si>
  <si>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</si>
  <si>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</si>
  <si>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</si>
  <si>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</si>
  <si>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</si>
  <si>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</si>
  <si>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</si>
  <si>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</si>
  <si>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</si>
  <si>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</si>
  <si>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</si>
  <si>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</si>
  <si>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</si>
  <si>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</si>
  <si>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</si>
  <si>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</si>
  <si>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</si>
  <si>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</si>
  <si>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</si>
  <si>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</si>
  <si>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</si>
  <si>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</si>
  <si>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</si>
  <si>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</si>
  <si>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</si>
  <si>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</si>
  <si>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</si>
  <si>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</si>
  <si>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</si>
  <si>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</si>
  <si>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</si>
  <si>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</si>
  <si>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</si>
  <si>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</si>
  <si>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</si>
  <si>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</si>
  <si>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</si>
  <si>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</si>
  <si>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</si>
  <si>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</si>
  <si>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</si>
  <si>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</si>
  <si>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</si>
  <si>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</si>
  <si>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</si>
  <si>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</si>
  <si>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</si>
  <si>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</si>
  <si>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</si>
  <si>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</si>
  <si>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</si>
  <si>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</si>
  <si>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</si>
  <si>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</si>
  <si>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</si>
  <si>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</si>
  <si>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</si>
  <si>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</si>
  <si>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</si>
  <si>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</si>
  <si>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</si>
  <si>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</si>
  <si>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</si>
  <si>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</si>
  <si>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</si>
  <si>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</si>
  <si>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</si>
  <si>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</si>
  <si>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</si>
  <si>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</si>
  <si>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</si>
  <si>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</si>
  <si>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</si>
  <si>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</si>
  <si>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</si>
  <si>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</si>
  <si>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</si>
  <si>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</si>
  <si>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</si>
  <si>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</si>
  <si>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</si>
  <si>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</si>
  <si>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</si>
  <si>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</si>
  <si>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</si>
  <si>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</si>
  <si>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</si>
  <si>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</si>
  <si>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</si>
  <si>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</si>
  <si>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</si>
  <si>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</si>
  <si>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</si>
  <si>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</si>
  <si>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</si>
  <si>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</si>
  <si>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</si>
  <si>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</si>
  <si>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</si>
  <si>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</si>
  <si>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</si>
  <si>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</si>
  <si>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</si>
  <si>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</si>
  <si>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</si>
  <si>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</si>
  <si>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</si>
  <si>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</si>
  <si>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</si>
  <si>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</si>
  <si>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</si>
  <si>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</si>
  <si>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</si>
  <si>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</si>
  <si>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</si>
  <si>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</si>
  <si>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</si>
  <si>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</si>
  <si>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</si>
  <si>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</si>
  <si>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</si>
  <si>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</si>
  <si>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</si>
  <si>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</si>
  <si>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</si>
  <si>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</si>
  <si>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</si>
  <si>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</si>
  <si>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</si>
  <si>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</si>
  <si>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</si>
  <si>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</si>
  <si>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</si>
  <si>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</si>
  <si>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</si>
  <si>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</si>
  <si>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</si>
  <si>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</si>
  <si>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</si>
  <si>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</si>
  <si>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</si>
  <si>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</si>
  <si>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</si>
  <si>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</si>
  <si>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</si>
  <si>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</si>
  <si>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</si>
  <si>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</si>
  <si>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</si>
  <si>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</si>
  <si>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</si>
  <si>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</si>
  <si>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</si>
  <si>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</si>
  <si>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</si>
  <si>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</si>
  <si>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</si>
  <si>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</si>
  <si>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</si>
  <si>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</si>
  <si>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</si>
  <si>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</si>
  <si>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</si>
  <si>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</si>
  <si>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</si>
  <si>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</si>
  <si>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</si>
  <si>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</si>
  <si>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</si>
  <si>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</si>
  <si>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</si>
  <si>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</si>
  <si>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</si>
  <si>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</si>
  <si>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</si>
  <si>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</si>
  <si>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</si>
  <si>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</si>
  <si>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</si>
  <si>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</si>
  <si>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</si>
  <si>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</si>
  <si>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</si>
  <si>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</si>
  <si>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</si>
  <si>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</si>
  <si>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</si>
  <si>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</si>
  <si>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</si>
  <si>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</si>
  <si>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</si>
  <si>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</si>
  <si>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</si>
  <si>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</si>
  <si>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</si>
  <si>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</si>
  <si>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</si>
  <si>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</si>
  <si>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</si>
  <si>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</si>
  <si>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</si>
  <si>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</si>
  <si>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</si>
  <si>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</si>
  <si>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</si>
  <si>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</si>
  <si>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</si>
  <si>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</si>
  <si>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</si>
  <si>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</si>
  <si>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</si>
  <si>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</si>
  <si>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</si>
  <si>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</si>
  <si>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</si>
  <si>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</si>
  <si>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</si>
  <si>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</si>
  <si>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</si>
  <si>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</si>
  <si>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</si>
  <si>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</si>
  <si>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</si>
  <si>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</si>
  <si>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</si>
  <si>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</si>
  <si>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</si>
  <si>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</si>
  <si>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</si>
  <si>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</si>
  <si>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</si>
  <si>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</si>
  <si>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</si>
  <si>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</si>
  <si>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</si>
  <si>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</si>
  <si>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</si>
  <si>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</si>
  <si>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</si>
  <si>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</si>
  <si>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</si>
  <si>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</si>
  <si>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</si>
  <si>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</si>
  <si>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</si>
  <si>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</si>
  <si>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</si>
  <si>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</si>
  <si>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</si>
  <si>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</si>
  <si>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</si>
  <si>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</si>
  <si>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</si>
  <si>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</si>
  <si>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</si>
  <si>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</si>
  <si>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</si>
  <si>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</si>
  <si>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</si>
  <si>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</si>
  <si>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</si>
  <si>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</si>
  <si>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</si>
  <si>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</si>
  <si>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</si>
  <si>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</si>
  <si>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</si>
  <si>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</si>
  <si>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</si>
  <si>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</si>
  <si>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</si>
  <si>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</si>
  <si>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</si>
  <si>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</si>
  <si>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</si>
  <si>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</si>
  <si>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</si>
  <si>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</si>
  <si>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</si>
  <si>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</si>
  <si>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</si>
  <si>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</si>
  <si>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</si>
  <si>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</si>
  <si>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</si>
  <si>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</si>
  <si>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</si>
  <si>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</si>
  <si>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</si>
  <si>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</si>
  <si>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</si>
  <si>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</si>
  <si>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</si>
  <si>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</si>
  <si>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</si>
  <si>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</si>
  <si>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</si>
  <si>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</si>
  <si>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</si>
  <si>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</si>
  <si>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</si>
  <si>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</si>
  <si>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</si>
  <si>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</si>
  <si>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</si>
  <si>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</si>
  <si>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</si>
  <si>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</si>
  <si>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</si>
  <si>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</si>
  <si>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</si>
  <si>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</si>
  <si>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</si>
  <si>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</si>
  <si>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</si>
  <si>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</si>
  <si>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</si>
  <si>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</si>
  <si>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</si>
  <si>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</si>
  <si>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</si>
  <si>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</si>
  <si>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</si>
  <si>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</si>
  <si>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</si>
  <si>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</si>
  <si>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</si>
  <si>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</si>
  <si>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</si>
  <si>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</si>
  <si>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</si>
  <si>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</si>
  <si>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</si>
  <si>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</si>
  <si>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</si>
  <si>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</si>
  <si>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</si>
  <si>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</si>
  <si>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</si>
  <si>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</si>
  <si>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</si>
  <si>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</si>
  <si>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</si>
  <si>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</si>
  <si>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</si>
  <si>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</si>
  <si>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</si>
  <si>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</si>
  <si>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</si>
  <si>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</si>
  <si>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</si>
  <si>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</si>
  <si>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</si>
  <si>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</si>
  <si>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</si>
  <si>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</si>
  <si>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</si>
  <si>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</si>
  <si>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</si>
  <si>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</si>
  <si>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</si>
  <si>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</si>
  <si>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</si>
  <si>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</si>
  <si>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</si>
  <si>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</si>
  <si>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</si>
  <si>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</si>
  <si>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</si>
  <si>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</si>
  <si>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</si>
  <si>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</si>
  <si>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</si>
  <si>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</si>
  <si>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</si>
  <si>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</si>
  <si>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</si>
  <si>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</si>
  <si>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</si>
  <si>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</si>
  <si>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</si>
  <si>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</si>
  <si>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</si>
  <si>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</si>
  <si>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</si>
  <si>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</si>
  <si>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</si>
  <si>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</si>
  <si>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</si>
  <si>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</si>
  <si>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</si>
  <si>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</si>
  <si>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</si>
  <si>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</si>
  <si>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</si>
  <si>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</si>
  <si>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</si>
  <si>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</si>
  <si>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</si>
  <si>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</si>
  <si>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</si>
  <si>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</si>
  <si>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</si>
  <si>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</si>
  <si>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</si>
  <si>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</si>
  <si>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</si>
  <si>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</si>
  <si>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</si>
  <si>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</si>
  <si>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</si>
  <si>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</si>
  <si>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</si>
  <si>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</si>
  <si>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</si>
  <si>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</si>
  <si>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</si>
  <si>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</si>
  <si>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</si>
  <si>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</si>
  <si>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</si>
  <si>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</si>
  <si>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</si>
  <si>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</si>
  <si>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</si>
  <si>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</si>
  <si>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</si>
  <si>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</si>
  <si>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</si>
  <si>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</si>
  <si>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</si>
  <si>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</si>
  <si>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</si>
  <si>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</si>
  <si>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</si>
  <si>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</si>
  <si>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</si>
  <si>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</si>
  <si>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</si>
  <si>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</si>
  <si>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</si>
  <si>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</si>
  <si>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</si>
  <si>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</si>
  <si>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</si>
  <si>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</si>
  <si>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</si>
  <si>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</si>
  <si>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</si>
  <si>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</si>
  <si>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</si>
  <si>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</si>
  <si>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</si>
  <si>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</si>
  <si>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</si>
  <si>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</si>
  <si>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</si>
  <si>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</si>
  <si>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</si>
  <si>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</si>
  <si>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</si>
  <si>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</si>
  <si>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</si>
  <si>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</si>
  <si>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</si>
  <si>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</si>
  <si>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</si>
  <si>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</si>
  <si>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</si>
  <si>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</si>
  <si>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</si>
  <si>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</si>
  <si>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</si>
  <si>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</si>
  <si>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</si>
  <si>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</si>
  <si>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</si>
  <si>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</si>
  <si>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</si>
  <si>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</si>
  <si>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</si>
  <si>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</si>
  <si>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</si>
  <si>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</si>
  <si>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</si>
  <si>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</si>
  <si>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</si>
  <si>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</si>
  <si>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</si>
  <si>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</si>
  <si>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</si>
  <si>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</si>
  <si>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</si>
  <si>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</si>
  <si>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</si>
  <si>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</si>
  <si>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</si>
  <si>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</si>
  <si>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</si>
  <si>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</si>
  <si>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</si>
  <si>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</si>
  <si>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</si>
  <si>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</si>
  <si>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</si>
  <si>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</si>
  <si>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</si>
  <si>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</si>
  <si>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</si>
  <si>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</si>
  <si>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</si>
  <si>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</si>
  <si>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</si>
  <si>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</si>
  <si>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</si>
  <si>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</si>
  <si>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</si>
  <si>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</si>
  <si>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</si>
  <si>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</si>
  <si>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</si>
  <si>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</si>
  <si>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</si>
  <si>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</si>
  <si>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</si>
  <si>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</si>
  <si>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</si>
  <si>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</si>
  <si>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</si>
  <si>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</si>
  <si>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</si>
  <si>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</si>
  <si>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</si>
  <si>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</si>
  <si>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</si>
  <si>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</si>
  <si>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</si>
  <si>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</si>
  <si>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</si>
  <si>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</si>
  <si>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</si>
  <si>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</si>
  <si>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</si>
  <si>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</si>
  <si>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</si>
  <si>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</si>
  <si>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</si>
  <si>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</si>
  <si>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</si>
  <si>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</si>
  <si>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</si>
  <si>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</si>
  <si>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</si>
  <si>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</si>
  <si>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</si>
  <si>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</si>
  <si>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</si>
  <si>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</si>
  <si>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</si>
  <si>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</si>
  <si>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</si>
  <si>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</si>
  <si>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</si>
  <si>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</si>
  <si>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</si>
  <si>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</si>
  <si>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</si>
  <si>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</si>
  <si>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</si>
  <si>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</si>
  <si>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</si>
  <si>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</si>
  <si>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</si>
  <si>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</si>
  <si>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</si>
  <si>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</si>
  <si>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</si>
  <si>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</si>
  <si>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</si>
  <si>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</si>
  <si>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</si>
  <si>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</si>
  <si>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</si>
  <si>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</si>
  <si>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</si>
  <si>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</si>
  <si>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</si>
  <si>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</si>
  <si>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</si>
  <si>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</si>
  <si>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</si>
  <si>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</si>
  <si>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</si>
  <si>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</si>
  <si>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</si>
  <si>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</si>
  <si>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</si>
  <si>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</si>
  <si>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</si>
  <si>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</si>
  <si>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</si>
  <si>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</si>
  <si>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</si>
  <si>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</si>
  <si>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</si>
  <si>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</si>
  <si>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</si>
  <si>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</si>
  <si>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</si>
  <si>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</si>
  <si>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</si>
  <si>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</si>
  <si>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</si>
  <si>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</si>
  <si>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</si>
  <si>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</si>
  <si>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</si>
  <si>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</si>
  <si>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</si>
  <si>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</si>
  <si>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</si>
  <si>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</si>
  <si>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</si>
  <si>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</si>
  <si>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</si>
  <si>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</si>
  <si>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</si>
  <si>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</si>
  <si>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</si>
  <si>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</si>
  <si>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</si>
  <si>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</si>
  <si>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</si>
  <si>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</si>
  <si>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</si>
  <si>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</si>
  <si>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</si>
  <si>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</si>
  <si>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</si>
  <si>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</si>
  <si>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</si>
  <si>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</si>
  <si>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</si>
  <si>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</si>
  <si>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</si>
  <si>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</si>
  <si>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</si>
  <si>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</si>
  <si>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</si>
  <si>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</si>
  <si>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</si>
  <si>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</si>
  <si>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</si>
  <si>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</si>
  <si>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</si>
  <si>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</si>
  <si>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</si>
  <si>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</si>
  <si>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</si>
  <si>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</si>
  <si>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</si>
  <si>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</si>
  <si>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</si>
  <si>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</si>
  <si>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</si>
  <si>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</si>
  <si>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</si>
  <si>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</si>
  <si>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</si>
  <si>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</si>
  <si>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</si>
  <si>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</si>
  <si>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</si>
  <si>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</si>
  <si>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</si>
  <si>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</si>
  <si>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</si>
  <si>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</si>
  <si>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</si>
  <si>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</si>
  <si>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</si>
  <si>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</si>
  <si>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</si>
  <si>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</si>
  <si>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</si>
  <si>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</si>
  <si>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</si>
  <si>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</si>
  <si>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</si>
  <si>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</si>
  <si>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</si>
  <si>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</si>
  <si>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</si>
  <si>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</si>
  <si>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</si>
  <si>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</si>
  <si>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</si>
  <si>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</si>
  <si>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</si>
  <si>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</si>
  <si>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</si>
  <si>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</si>
  <si>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</si>
  <si>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</si>
  <si>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</si>
  <si>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</si>
  <si>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</si>
  <si>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</si>
  <si>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</si>
  <si>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</si>
  <si>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</si>
  <si>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</si>
  <si>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</si>
  <si>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</si>
  <si>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</si>
  <si>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</si>
  <si>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</si>
  <si>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</si>
  <si>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</si>
  <si>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</si>
  <si>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</si>
  <si>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</si>
  <si>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</si>
  <si>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</si>
  <si>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</si>
  <si>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</si>
  <si>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</si>
  <si>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</si>
  <si>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</si>
  <si>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</si>
  <si>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</si>
  <si>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</si>
  <si>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</si>
  <si>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</si>
  <si>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</si>
  <si>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</si>
  <si>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</si>
  <si>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</si>
  <si>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</si>
  <si>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</si>
  <si>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</si>
  <si>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</si>
  <si>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</si>
  <si>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</si>
  <si>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</si>
  <si>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</si>
  <si>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</si>
  <si>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</si>
  <si>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</si>
  <si>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</si>
  <si>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</si>
  <si>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</si>
  <si>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</si>
  <si>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</si>
  <si>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</si>
  <si>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</si>
  <si>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</si>
  <si>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</si>
  <si>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</si>
  <si>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</si>
  <si>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</si>
  <si>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</si>
  <si>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</si>
  <si>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</si>
  <si>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</si>
  <si>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</si>
  <si>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</si>
  <si>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</si>
  <si>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</si>
  <si>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</si>
  <si>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</si>
  <si>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</si>
  <si>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</si>
  <si>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</si>
  <si>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</si>
  <si>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</si>
  <si>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</si>
  <si>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</si>
  <si>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</si>
  <si>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</si>
  <si>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</si>
  <si>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</si>
  <si>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</si>
  <si>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</si>
  <si>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</si>
  <si>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</si>
  <si>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</si>
  <si>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</si>
  <si>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</si>
  <si>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</si>
  <si>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</si>
  <si>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</si>
  <si>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</si>
  <si>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</si>
  <si>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</si>
  <si>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</si>
  <si>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</si>
  <si>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</si>
  <si>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</si>
  <si>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</si>
  <si>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</si>
  <si>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</si>
  <si>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</si>
  <si>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</si>
  <si>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</si>
  <si>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</si>
  <si>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</si>
  <si>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</si>
  <si>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</si>
  <si>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</si>
  <si>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</si>
  <si>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</si>
  <si>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</si>
  <si>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</si>
  <si>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</si>
  <si>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</si>
  <si>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</si>
  <si>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</si>
  <si>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</si>
  <si>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</si>
  <si>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</si>
  <si>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</si>
  <si>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</si>
  <si>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</si>
  <si>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</si>
  <si>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</si>
  <si>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</si>
  <si>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</si>
  <si>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</si>
  <si>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</si>
  <si>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</si>
  <si>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</si>
  <si>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</si>
  <si>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</si>
  <si>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</si>
  <si>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</si>
  <si>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</si>
  <si>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</si>
  <si>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</si>
  <si>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</si>
  <si>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</si>
  <si>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</si>
  <si>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</si>
  <si>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</si>
  <si>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</si>
  <si>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</si>
  <si>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</si>
  <si>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</si>
  <si>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</si>
  <si>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</si>
  <si>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</si>
  <si>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</si>
  <si>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</si>
  <si>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</si>
  <si>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</si>
  <si>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</si>
  <si>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</si>
  <si>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</si>
  <si>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</si>
  <si>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</si>
  <si>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</si>
  <si>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</si>
  <si>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</si>
  <si>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</si>
  <si>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</si>
  <si>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</si>
  <si>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</si>
  <si>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</si>
  <si>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</si>
  <si>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</si>
  <si>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</si>
  <si>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</si>
  <si>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</si>
  <si>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</si>
  <si>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</si>
  <si>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</si>
  <si>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</si>
  <si>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</si>
  <si>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</si>
  <si>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</si>
  <si>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</si>
  <si>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</si>
  <si>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</si>
  <si>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</si>
  <si>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</si>
  <si>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</si>
  <si>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</si>
  <si>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</si>
  <si>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</si>
  <si>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</si>
  <si>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</si>
  <si>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</si>
  <si>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</si>
  <si>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</si>
  <si>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</si>
  <si>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</si>
  <si>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</si>
  <si>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</si>
  <si>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</si>
  <si>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</si>
  <si>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</si>
  <si>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</si>
  <si>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</si>
  <si>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</si>
  <si>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</si>
  <si>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</si>
  <si>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</si>
  <si>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</si>
  <si>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</si>
  <si>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</si>
  <si>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</si>
  <si>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</si>
  <si>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</si>
  <si>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</si>
  <si>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</si>
  <si>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</si>
  <si>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</si>
  <si>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</si>
  <si>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</si>
  <si>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</si>
  <si>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</si>
  <si>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</si>
  <si>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</si>
  <si>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</si>
  <si>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</si>
  <si>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</si>
  <si>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</si>
  <si>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</si>
  <si>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</si>
  <si>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</si>
  <si>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</si>
  <si>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</si>
  <si>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</si>
  <si>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</si>
  <si>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</si>
  <si>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</si>
  <si>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</si>
  <si>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</si>
  <si>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</si>
  <si>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</si>
  <si>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</si>
  <si>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</si>
  <si>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</si>
  <si>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</si>
  <si>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</si>
  <si>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</si>
  <si>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</si>
  <si>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</si>
  <si>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</si>
  <si>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</si>
  <si>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</si>
  <si>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</si>
  <si>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</si>
  <si>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</si>
  <si>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</si>
  <si>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</si>
  <si>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</si>
  <si>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</si>
  <si>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</si>
  <si>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</si>
  <si>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</si>
  <si>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</si>
  <si>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</si>
  <si>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</si>
  <si>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</si>
  <si>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</si>
  <si>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</si>
  <si>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</si>
  <si>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</si>
  <si>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</si>
  <si>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</si>
  <si>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</si>
  <si>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</si>
  <si>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</si>
  <si>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</si>
  <si>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</si>
  <si>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</si>
  <si>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</si>
  <si>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</si>
  <si>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</si>
  <si>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</si>
  <si>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</si>
  <si>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</si>
  <si>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</si>
  <si>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</si>
  <si>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</si>
  <si>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</si>
  <si>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</si>
  <si>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</si>
  <si>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</si>
  <si>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</si>
  <si>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</si>
  <si>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</si>
  <si>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</si>
  <si>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</si>
  <si>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</si>
  <si>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</si>
  <si>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</si>
  <si>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</si>
  <si>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</si>
  <si>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</si>
  <si>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</si>
  <si>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</si>
  <si>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</si>
  <si>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</si>
  <si>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</si>
  <si>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</si>
  <si>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</si>
  <si>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</si>
  <si>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</si>
  <si>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</si>
  <si>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</si>
  <si>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</si>
  <si>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</si>
  <si>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</si>
  <si>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</si>
  <si>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</si>
  <si>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</si>
  <si>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</si>
  <si>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</si>
  <si>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</si>
  <si>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</si>
  <si>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</si>
  <si>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</si>
  <si>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</si>
  <si>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</si>
  <si>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</si>
  <si>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</si>
  <si>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</si>
  <si>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</si>
  <si>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</si>
  <si>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</si>
  <si>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</si>
  <si>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</si>
  <si>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</si>
  <si>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</si>
  <si>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</si>
  <si>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</si>
  <si>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</si>
  <si>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</si>
  <si>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</si>
  <si>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</si>
  <si>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</si>
  <si>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</si>
  <si>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</si>
  <si>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</si>
  <si>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</si>
  <si>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</si>
  <si>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</si>
  <si>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</si>
  <si>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</si>
  <si>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</si>
  <si>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</si>
  <si>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</si>
  <si>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</si>
  <si>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</si>
  <si>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</si>
  <si>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</si>
  <si>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</si>
  <si>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</si>
  <si>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</si>
  <si>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</si>
  <si>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</si>
  <si>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</si>
  <si>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</si>
  <si>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</si>
  <si>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</si>
  <si>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</si>
  <si>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</si>
  <si>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</si>
  <si>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</si>
  <si>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</si>
  <si>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</si>
  <si>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</si>
  <si>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</si>
  <si>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</si>
  <si>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</si>
  <si>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</si>
  <si>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</si>
  <si>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</si>
  <si>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</si>
  <si>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</si>
  <si>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</si>
  <si>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</si>
  <si>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</si>
  <si>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</si>
  <si>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</si>
  <si>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</si>
  <si>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</si>
  <si>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</si>
  <si>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</si>
  <si>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</si>
  <si>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</si>
  <si>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</si>
  <si>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</si>
  <si>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</si>
  <si>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</si>
  <si>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</si>
  <si>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</si>
  <si>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</si>
  <si>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</si>
  <si>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</si>
  <si>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</si>
  <si>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</si>
  <si>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</si>
  <si>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</si>
  <si>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</si>
  <si>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</si>
  <si>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</si>
  <si>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</si>
  <si>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</si>
  <si>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</si>
  <si>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</si>
  <si>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</si>
  <si>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</si>
  <si>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</si>
  <si>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</si>
  <si>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</si>
  <si>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</si>
  <si>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</si>
  <si>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</si>
  <si>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</si>
  <si>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</si>
  <si>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</si>
  <si>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</si>
  <si>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</si>
  <si>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</si>
  <si>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</si>
  <si>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</si>
  <si>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</si>
  <si>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</si>
  <si>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</si>
  <si>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</si>
  <si>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</si>
  <si>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</si>
  <si>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</si>
  <si>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</si>
  <si>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</si>
  <si>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</si>
  <si>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</si>
  <si>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</si>
  <si>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</si>
  <si>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</si>
  <si>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</si>
  <si>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</si>
  <si>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</si>
  <si>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</si>
  <si>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</si>
  <si>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</si>
  <si>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</si>
  <si>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</si>
  <si>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</si>
  <si>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</si>
  <si>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</si>
  <si>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</si>
  <si>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</si>
  <si>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</si>
  <si>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</si>
  <si>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</si>
  <si>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</si>
  <si>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</si>
  <si>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</si>
  <si>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</si>
  <si>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</si>
  <si>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</si>
  <si>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</si>
  <si>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</si>
  <si>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</si>
  <si>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</si>
  <si>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</si>
  <si>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</si>
  <si>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</si>
  <si>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</si>
  <si>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</si>
  <si>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</si>
  <si>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</si>
  <si>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</si>
  <si>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</si>
  <si>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</si>
  <si>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</si>
  <si>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</si>
  <si>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</si>
  <si>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</si>
  <si>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</si>
  <si>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</si>
  <si>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</si>
  <si>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</si>
  <si>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</si>
  <si>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</si>
  <si>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</si>
  <si>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</si>
  <si>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</si>
  <si>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</si>
  <si>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</si>
  <si>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</si>
  <si>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</si>
  <si>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</si>
  <si>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</si>
  <si>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</si>
  <si>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</si>
  <si>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</si>
  <si>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</si>
  <si>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</si>
  <si>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</si>
  <si>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</si>
  <si>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</si>
  <si>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</si>
  <si>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</si>
  <si>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</si>
  <si>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</si>
  <si>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</si>
  <si>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</si>
  <si>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</si>
  <si>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</si>
  <si>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</si>
  <si>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</si>
  <si>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</si>
  <si>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</si>
  <si>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</si>
  <si>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</si>
  <si>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</si>
  <si>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</si>
  <si>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</si>
  <si>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</si>
  <si>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</si>
  <si>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</si>
  <si>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</si>
  <si>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</si>
  <si>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</si>
  <si>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</si>
  <si>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</si>
  <si>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</si>
  <si>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</si>
  <si>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</si>
  <si>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</si>
  <si>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</si>
  <si>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</si>
  <si>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</si>
  <si>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</si>
  <si>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</si>
  <si>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</si>
  <si>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</si>
  <si>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</si>
  <si>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</si>
  <si>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</si>
  <si>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</si>
  <si>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</si>
  <si>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</si>
  <si>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</si>
  <si>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</si>
  <si>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</si>
  <si>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</si>
  <si>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</si>
  <si>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</si>
  <si>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</si>
  <si>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</si>
  <si>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</si>
  <si>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</si>
  <si>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</si>
  <si>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</si>
  <si>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</si>
  <si>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</si>
  <si>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</si>
  <si>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</si>
  <si>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</si>
  <si>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</si>
  <si>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</si>
  <si>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</si>
  <si>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</si>
  <si>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</si>
  <si>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</si>
  <si>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</si>
  <si>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</si>
  <si>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</si>
  <si>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</si>
  <si>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</si>
  <si>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</si>
  <si>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</si>
  <si>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</si>
  <si>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</si>
  <si>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</si>
  <si>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</si>
  <si>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</si>
  <si>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</si>
  <si>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</si>
  <si>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</si>
  <si>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</si>
  <si>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</si>
  <si>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</si>
  <si>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</si>
  <si>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</si>
  <si>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</si>
  <si>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</si>
  <si>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</si>
  <si>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</si>
  <si>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</si>
  <si>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</si>
  <si>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</si>
  <si>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</si>
  <si>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</si>
  <si>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</si>
  <si>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</si>
  <si>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</si>
  <si>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</si>
  <si>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</si>
  <si>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</si>
  <si>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</si>
  <si>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</si>
  <si>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</si>
  <si>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</si>
  <si>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</si>
  <si>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</si>
  <si>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</si>
  <si>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</si>
  <si>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</si>
  <si>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</si>
  <si>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</si>
  <si>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</si>
  <si>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</si>
  <si>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</si>
  <si>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</si>
  <si>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</si>
  <si>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</si>
  <si>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</si>
  <si>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</si>
  <si>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</si>
  <si>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</si>
  <si>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</si>
  <si>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</si>
  <si>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</si>
  <si>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</si>
  <si>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</si>
  <si>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</si>
  <si>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</si>
  <si>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</si>
  <si>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</si>
  <si>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</si>
  <si>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</si>
  <si>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</si>
  <si>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</si>
  <si>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</si>
  <si>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</si>
  <si>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</si>
  <si>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</si>
  <si>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</si>
  <si>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</si>
  <si>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</si>
  <si>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</si>
  <si>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</si>
  <si>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</si>
  <si>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</si>
  <si>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</si>
  <si>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</si>
  <si>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</si>
  <si>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</si>
  <si>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</si>
  <si>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</si>
  <si>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</si>
  <si>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</si>
  <si>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</si>
  <si>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</si>
  <si>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</si>
  <si>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</si>
  <si>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</si>
  <si>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</si>
  <si>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</si>
  <si>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</si>
  <si>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</si>
  <si>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</si>
  <si>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</si>
  <si>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</si>
  <si>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</si>
  <si>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</si>
  <si>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</si>
  <si>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</si>
  <si>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</si>
  <si>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</si>
  <si>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</si>
  <si>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</si>
  <si>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</si>
  <si>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</si>
  <si>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</si>
  <si>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</si>
  <si>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</si>
  <si>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</si>
  <si>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</si>
  <si>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</si>
  <si>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</si>
  <si>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</si>
  <si>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</si>
  <si>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</si>
  <si>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</si>
  <si>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</si>
  <si>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</si>
  <si>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</si>
  <si>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</si>
  <si>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</si>
  <si>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</si>
  <si>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</si>
  <si>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</si>
  <si>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</si>
  <si>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</si>
  <si>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</si>
  <si>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</si>
  <si>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</si>
  <si>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</si>
  <si>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</si>
  <si>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</si>
  <si>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</si>
  <si>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</si>
  <si>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</si>
  <si>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</si>
  <si>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</si>
  <si>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</si>
  <si>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</si>
  <si>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</si>
  <si>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</si>
  <si>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</si>
  <si>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</si>
  <si>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</si>
  <si>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</si>
  <si>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</si>
  <si>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</si>
  <si>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</si>
  <si>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</si>
  <si>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</si>
  <si>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</si>
  <si>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</si>
  <si>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</si>
  <si>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</si>
  <si>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</si>
  <si>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</si>
  <si>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</si>
  <si>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</si>
  <si>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</si>
  <si>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</si>
  <si>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</si>
  <si>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</si>
  <si>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</si>
  <si>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</si>
  <si>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</si>
  <si>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</si>
  <si>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</si>
  <si>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</si>
  <si>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</si>
  <si>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</si>
  <si>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</si>
  <si>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</si>
  <si>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</si>
  <si>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</si>
  <si>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</si>
  <si>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</si>
  <si>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</si>
  <si>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</si>
  <si>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</si>
  <si>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</si>
  <si>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</si>
  <si>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</si>
  <si>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</si>
  <si>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</si>
  <si>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</si>
  <si>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</si>
  <si>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</si>
  <si>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</si>
  <si>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</si>
  <si>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</si>
  <si>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</si>
  <si>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</si>
  <si>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</si>
  <si>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</si>
  <si>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</si>
  <si>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</si>
  <si>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</si>
  <si>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</si>
  <si>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</si>
  <si>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</si>
  <si>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</si>
  <si>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</si>
  <si>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</si>
  <si>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</si>
  <si>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</si>
  <si>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</si>
  <si>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</si>
  <si>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</si>
  <si>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</si>
  <si>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</si>
  <si>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</si>
  <si>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</si>
  <si>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</si>
  <si>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</si>
  <si>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</si>
  <si>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</si>
  <si>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</si>
  <si>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</si>
  <si>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</si>
  <si>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</si>
  <si>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</si>
  <si>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</si>
  <si>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</si>
  <si>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</si>
  <si>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</si>
  <si>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</si>
  <si>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</si>
  <si>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</si>
  <si>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</si>
  <si>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</si>
  <si>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</si>
  <si>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</si>
  <si>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</si>
  <si>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</si>
  <si>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</si>
  <si>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</si>
  <si>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</si>
  <si>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</si>
  <si>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</si>
  <si>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</si>
  <si>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</si>
  <si>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</si>
  <si>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</si>
  <si>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</si>
  <si>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</si>
  <si>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</si>
  <si>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</si>
  <si>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</si>
  <si>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</si>
  <si>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</si>
  <si>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</si>
  <si>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</si>
  <si>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</si>
  <si>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</si>
  <si>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</si>
  <si>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</si>
  <si>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</si>
  <si>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</si>
  <si>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</si>
  <si>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</si>
  <si>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</si>
  <si>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</si>
  <si>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</si>
  <si>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</si>
  <si>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</si>
  <si>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</si>
  <si>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</si>
  <si>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</si>
  <si>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</si>
  <si>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</si>
  <si>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</si>
  <si>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</si>
  <si>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</si>
  <si>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</si>
  <si>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</si>
  <si>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</si>
  <si>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</si>
  <si>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</si>
  <si>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</si>
  <si>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</si>
  <si>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</si>
  <si>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</si>
  <si>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</si>
  <si>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</si>
  <si>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</si>
  <si>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</si>
  <si>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</si>
  <si>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</si>
  <si>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</si>
  <si>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</si>
  <si>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</si>
  <si>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</si>
  <si>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</si>
  <si>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</si>
  <si>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</si>
  <si>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</si>
  <si>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</si>
  <si>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</si>
  <si>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</si>
  <si>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</si>
  <si>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</si>
  <si>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</si>
  <si>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</si>
  <si>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</si>
  <si>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</si>
  <si>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</si>
  <si>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</si>
  <si>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</si>
  <si>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</si>
  <si>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</si>
  <si>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</si>
  <si>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</si>
  <si>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</si>
  <si>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</si>
  <si>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</si>
  <si>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</si>
  <si>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</si>
  <si>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</si>
  <si>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</si>
  <si>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</si>
  <si>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</si>
  <si>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</si>
  <si>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</si>
  <si>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</si>
  <si>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</si>
  <si>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</si>
  <si>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</si>
  <si>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</si>
  <si>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</si>
  <si>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</si>
  <si>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</si>
  <si>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</si>
  <si>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</si>
  <si>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</si>
  <si>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</si>
  <si>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</si>
  <si>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</si>
  <si>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</si>
  <si>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</si>
  <si>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</si>
  <si>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</si>
  <si>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</si>
  <si>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</si>
  <si>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</si>
  <si>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</si>
  <si>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</si>
  <si>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</si>
  <si>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</si>
  <si>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</si>
  <si>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</si>
  <si>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</si>
  <si>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</si>
  <si>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</si>
  <si>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</si>
  <si>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</si>
  <si>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</si>
  <si>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</si>
  <si>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</si>
  <si>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</si>
  <si>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</si>
  <si>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</si>
  <si>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</si>
  <si>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</si>
  <si>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</si>
  <si>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</si>
  <si>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</si>
  <si>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</si>
  <si>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</si>
  <si>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</si>
  <si>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</si>
  <si>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</si>
  <si>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</si>
  <si>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</si>
  <si>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</si>
  <si>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</si>
  <si>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</si>
  <si>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</si>
  <si>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</si>
  <si>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</si>
  <si>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</si>
  <si>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</si>
  <si>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</si>
  <si>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</si>
  <si>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</si>
  <si>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</si>
  <si>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</si>
  <si>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</si>
  <si>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</si>
  <si>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</si>
  <si>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</si>
  <si>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</si>
  <si>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</si>
  <si>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</si>
  <si>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</si>
  <si>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</si>
  <si>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</si>
  <si>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</si>
  <si>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</si>
  <si>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</si>
  <si>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</si>
  <si>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</si>
  <si>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</si>
  <si>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</si>
  <si>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</si>
  <si>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</si>
  <si>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</si>
  <si>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</si>
  <si>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</si>
  <si>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</si>
  <si>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</si>
  <si>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</si>
  <si>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</si>
  <si>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</si>
  <si>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</si>
  <si>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</si>
  <si>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</si>
  <si>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</si>
  <si>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</si>
  <si>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</si>
  <si>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</si>
  <si>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</si>
  <si>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</si>
  <si>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</si>
  <si>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</si>
  <si>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</si>
  <si>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</si>
  <si>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</si>
  <si>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</si>
  <si>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</si>
  <si>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</si>
  <si>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</si>
  <si>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</si>
  <si>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</si>
  <si>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</si>
  <si>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</si>
  <si>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</si>
  <si>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</si>
  <si>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</si>
  <si>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</si>
  <si>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</si>
  <si>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</si>
  <si>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</si>
  <si>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</si>
  <si>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</si>
  <si>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</si>
  <si>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</si>
  <si>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</si>
  <si>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</si>
  <si>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</si>
  <si>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</si>
  <si>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</si>
  <si>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</si>
  <si>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</si>
  <si>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</si>
  <si>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</si>
  <si>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</si>
  <si>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</si>
  <si>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</si>
  <si>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</si>
  <si>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</si>
  <si>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</si>
  <si>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</si>
  <si>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</si>
  <si>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</si>
  <si>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</si>
  <si>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</si>
  <si>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</si>
  <si>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</si>
  <si>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</si>
  <si>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</si>
  <si>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</si>
  <si>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</si>
  <si>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</si>
  <si>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</si>
  <si>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</si>
  <si>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</si>
  <si>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</si>
  <si>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</si>
  <si>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</si>
  <si>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</si>
  <si>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</si>
  <si>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</si>
  <si>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</si>
  <si>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</si>
  <si>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</si>
  <si>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</si>
  <si>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</si>
  <si>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</si>
  <si>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</si>
  <si>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</si>
  <si>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</si>
  <si>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</si>
  <si>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</si>
  <si>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</si>
  <si>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</si>
  <si>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</si>
  <si>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</si>
  <si>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</si>
  <si>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</si>
  <si>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</si>
  <si>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</si>
  <si>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</si>
  <si>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</si>
  <si>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</si>
  <si>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</si>
  <si>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</si>
  <si>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</si>
  <si>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</si>
  <si>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</si>
  <si>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</si>
  <si>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</si>
  <si>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</si>
  <si>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</si>
  <si>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</si>
  <si>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</si>
  <si>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</si>
  <si>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</si>
  <si>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</si>
  <si>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</si>
  <si>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</si>
  <si>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</si>
  <si>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</si>
  <si>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</si>
  <si>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</si>
  <si>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</si>
  <si>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</si>
  <si>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</si>
  <si>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</si>
  <si>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</si>
  <si>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</si>
  <si>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</si>
  <si>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</si>
  <si>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</si>
  <si>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</si>
  <si>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</si>
  <si>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</si>
  <si>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</si>
  <si>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</si>
  <si>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</si>
  <si>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</si>
  <si>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</si>
  <si>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</si>
  <si>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</si>
  <si>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</si>
  <si>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</si>
  <si>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</si>
  <si>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</si>
  <si>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</si>
  <si>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</si>
  <si>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</si>
  <si>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</si>
  <si>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</si>
  <si>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</si>
  <si>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</si>
  <si>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</si>
  <si>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</si>
  <si>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</si>
  <si>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</si>
  <si>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</si>
  <si>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</si>
  <si>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</si>
  <si>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</si>
  <si>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</si>
  <si>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</si>
  <si>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</si>
  <si>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</si>
  <si>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</si>
  <si>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</si>
  <si>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</si>
  <si>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</si>
  <si>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</si>
  <si>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</si>
  <si>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</si>
  <si>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</si>
  <si>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</si>
  <si>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</si>
  <si>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</si>
  <si>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</si>
  <si>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</si>
  <si>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</si>
  <si>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</si>
  <si>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</si>
  <si>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</si>
  <si>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</si>
  <si>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</si>
  <si>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</si>
  <si>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</si>
  <si>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</si>
  <si>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</si>
  <si>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</si>
  <si>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</si>
  <si>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</si>
  <si>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</si>
  <si>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</si>
  <si>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</si>
  <si>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</si>
  <si>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</si>
  <si>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</si>
  <si>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</si>
  <si>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</si>
  <si>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</si>
  <si>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</si>
  <si>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</si>
  <si>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</si>
  <si>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</si>
  <si>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</si>
  <si>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</si>
  <si>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</si>
  <si>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</si>
  <si>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</si>
  <si>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</si>
  <si>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</si>
  <si>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</si>
  <si>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</si>
  <si>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</si>
  <si>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</si>
  <si>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</si>
  <si>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</si>
  <si>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</si>
  <si>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</si>
  <si>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</si>
  <si>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</si>
  <si>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</si>
  <si>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</si>
  <si>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</si>
  <si>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</si>
  <si>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</si>
  <si>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</si>
  <si>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</si>
  <si>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</si>
  <si>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</si>
  <si>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</si>
  <si>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</si>
  <si>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</si>
  <si>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</si>
  <si>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</si>
  <si>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</si>
  <si>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</si>
  <si>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</si>
  <si>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</si>
  <si>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</si>
  <si>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</si>
  <si>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</si>
  <si>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</si>
  <si>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</si>
  <si>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</si>
  <si>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</si>
  <si>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</si>
  <si>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</si>
  <si>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</si>
  <si>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</si>
  <si>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</si>
  <si>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</si>
  <si>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</si>
  <si>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</si>
  <si>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</si>
  <si>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</si>
  <si>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</si>
  <si>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</si>
  <si>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</si>
  <si>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</si>
  <si>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</si>
  <si>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</si>
  <si>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</si>
  <si>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</si>
  <si>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</si>
  <si>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</si>
  <si>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</si>
  <si>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</si>
  <si>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</si>
  <si>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</si>
  <si>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</si>
  <si>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</si>
  <si>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</si>
  <si>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</si>
  <si>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</si>
  <si>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</si>
  <si>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</si>
  <si>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</si>
  <si>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</si>
  <si>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</si>
  <si>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</si>
  <si>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</si>
  <si>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</si>
  <si>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</si>
  <si>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</si>
  <si>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</si>
  <si>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</si>
  <si>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</si>
  <si>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</si>
  <si>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</si>
  <si>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</si>
  <si>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</si>
  <si>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</si>
  <si>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</si>
  <si>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</si>
  <si>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</si>
  <si>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</si>
  <si>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</si>
  <si>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</si>
  <si>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</si>
  <si>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</si>
  <si>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</si>
  <si>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</si>
  <si>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</si>
  <si>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</si>
  <si>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</si>
  <si>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</si>
  <si>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</si>
  <si>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</si>
  <si>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</si>
  <si>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</si>
  <si>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</si>
  <si>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</si>
  <si>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</si>
  <si>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</si>
  <si>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</si>
  <si>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</si>
  <si>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</si>
  <si>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</si>
  <si>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</si>
  <si>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</si>
  <si>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</si>
  <si>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</si>
  <si>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</si>
  <si>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</si>
  <si>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</si>
  <si>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</si>
  <si>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</si>
  <si>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</si>
  <si>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</si>
  <si>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</si>
  <si>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</si>
  <si>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</si>
  <si>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</si>
  <si>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</si>
  <si>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</si>
  <si>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</si>
  <si>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</si>
  <si>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</si>
  <si>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</si>
  <si>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</si>
  <si>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</si>
  <si>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</si>
  <si>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</si>
  <si>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</si>
  <si>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</si>
  <si>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</si>
  <si>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</si>
  <si>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</si>
  <si>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</si>
  <si>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</si>
  <si>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</si>
  <si>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</si>
  <si>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</si>
  <si>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</si>
  <si>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</si>
  <si>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</si>
  <si>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</si>
  <si>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</si>
  <si>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</si>
  <si>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</si>
  <si>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</si>
  <si>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</si>
  <si>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</si>
  <si>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</si>
  <si>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</si>
  <si>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</si>
  <si>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</si>
  <si>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</si>
  <si>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</si>
  <si>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</si>
  <si>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</si>
  <si>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</si>
  <si>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</si>
  <si>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</si>
  <si>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</si>
  <si>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</si>
  <si>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</si>
  <si>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</si>
  <si>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</si>
  <si>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</si>
  <si>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</si>
  <si>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</si>
  <si>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</si>
  <si>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</si>
  <si>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</si>
  <si>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</si>
  <si>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</si>
  <si>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</si>
  <si>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</si>
  <si>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</si>
  <si>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</si>
  <si>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</si>
  <si>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</si>
  <si>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</si>
  <si>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</si>
  <si>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</si>
  <si>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</si>
  <si>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</si>
  <si>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</si>
  <si>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</si>
  <si>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</si>
  <si>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</si>
  <si>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</si>
  <si>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</si>
  <si>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</si>
  <si>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</si>
  <si>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</si>
  <si>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</si>
  <si>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</si>
  <si>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</si>
  <si>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</si>
  <si>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</si>
  <si>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</si>
  <si>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</si>
  <si>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</si>
  <si>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</si>
  <si>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</si>
  <si>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</si>
  <si>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</si>
  <si>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</si>
  <si>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</si>
  <si>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</si>
  <si>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</si>
  <si>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</si>
  <si>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</si>
  <si>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</si>
  <si>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</si>
  <si>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</si>
  <si>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</si>
  <si>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</si>
  <si>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</si>
  <si>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</si>
  <si>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</si>
  <si>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</si>
  <si>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</si>
  <si>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</si>
  <si>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</si>
  <si>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</si>
  <si>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</si>
  <si>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</si>
  <si>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</si>
  <si>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</si>
  <si>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</si>
  <si>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</si>
  <si>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</si>
  <si>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</si>
  <si>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</si>
  <si>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</si>
  <si>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</si>
  <si>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</si>
  <si>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</si>
  <si>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</si>
  <si>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</si>
  <si>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</si>
  <si>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</si>
  <si>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</si>
  <si>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</si>
  <si>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</si>
  <si>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</si>
  <si>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</si>
  <si>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</si>
  <si>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</si>
  <si>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</si>
  <si>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</si>
  <si>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</si>
  <si>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</si>
  <si>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</si>
  <si>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</si>
  <si>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</si>
  <si>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</si>
  <si>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</si>
  <si>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</si>
  <si>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</si>
  <si>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</si>
  <si>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</si>
  <si>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</si>
  <si>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</si>
  <si>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</si>
  <si>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</si>
  <si>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</si>
  <si>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</si>
  <si>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</si>
  <si>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</si>
  <si>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</si>
  <si>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</si>
  <si>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</si>
  <si>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</si>
  <si>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</si>
  <si>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</si>
  <si>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</si>
  <si>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</si>
  <si>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</si>
  <si>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</si>
  <si>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</si>
  <si>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</si>
  <si>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</si>
  <si>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</si>
  <si>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</si>
  <si>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</si>
  <si>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</si>
  <si>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</si>
  <si>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</si>
  <si>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</si>
  <si>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</si>
  <si>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</si>
  <si>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</si>
  <si>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</si>
  <si>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</si>
  <si>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</si>
  <si>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</si>
  <si>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</si>
  <si>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</si>
  <si>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</si>
  <si>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</si>
  <si>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</si>
  <si>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</si>
  <si>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</si>
  <si>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</si>
  <si>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</si>
  <si>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</si>
  <si>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</si>
  <si>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</si>
  <si>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</si>
  <si>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</si>
  <si>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</si>
  <si>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</si>
  <si>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</si>
  <si>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</si>
  <si>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</si>
  <si>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</si>
  <si>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</si>
  <si>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</si>
  <si>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</si>
  <si>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</si>
  <si>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</si>
  <si>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</si>
  <si>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</si>
  <si>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</si>
  <si>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</si>
  <si>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</si>
  <si>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</si>
  <si>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</si>
  <si>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</si>
  <si>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</si>
  <si>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</si>
  <si>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</si>
  <si>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</si>
  <si>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</si>
  <si>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</si>
  <si>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</si>
  <si>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</si>
  <si>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</si>
  <si>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</si>
  <si>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</si>
  <si>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</si>
  <si>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</si>
  <si>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</si>
  <si>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</si>
  <si>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</si>
  <si>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</si>
  <si>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</si>
  <si>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</si>
  <si>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</si>
  <si>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</si>
  <si>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</si>
  <si>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</si>
  <si>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</si>
  <si>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</si>
  <si>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</si>
  <si>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</si>
  <si>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</si>
  <si>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</si>
  <si>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</si>
  <si>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</si>
  <si>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</si>
  <si>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</si>
  <si>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</si>
  <si>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</si>
  <si>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</si>
  <si>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</si>
  <si>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</si>
  <si>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</si>
  <si>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</si>
  <si>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</si>
  <si>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</si>
  <si>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</si>
  <si>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</si>
  <si>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</si>
  <si>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</si>
  <si>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</si>
  <si>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</si>
  <si>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</si>
  <si>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</si>
  <si>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</si>
  <si>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</si>
  <si>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</si>
  <si>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</si>
  <si>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</si>
  <si>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</si>
  <si>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</si>
  <si>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</si>
  <si>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</si>
  <si>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</si>
  <si>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</si>
  <si>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</si>
  <si>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</si>
  <si>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</si>
  <si>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</si>
  <si>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</si>
  <si>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</si>
  <si>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</si>
  <si>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</si>
  <si>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</si>
  <si>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</si>
  <si>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</si>
  <si>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</si>
  <si>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</si>
  <si>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</si>
  <si>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</si>
  <si>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</si>
  <si>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</si>
  <si>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</si>
  <si>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</si>
  <si>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</si>
  <si>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</si>
  <si>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</si>
  <si>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</si>
  <si>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</si>
  <si>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</si>
  <si>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</si>
  <si>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</si>
  <si>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</si>
  <si>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</si>
  <si>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</si>
  <si>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</si>
  <si>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</si>
  <si>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</si>
  <si>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</si>
  <si>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</si>
  <si>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</si>
  <si>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</si>
  <si>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</si>
  <si>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</si>
  <si>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</si>
  <si>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</si>
  <si>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</si>
  <si>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</si>
  <si>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</si>
  <si>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</si>
  <si>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</si>
  <si>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</si>
  <si>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</si>
  <si>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</si>
  <si>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</si>
  <si>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</si>
  <si>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</si>
  <si>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</si>
  <si>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</si>
  <si>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</si>
  <si>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</si>
  <si>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</si>
  <si>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</si>
  <si>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</si>
  <si>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</si>
  <si>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</si>
  <si>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</si>
  <si>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</si>
  <si>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</si>
  <si>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</si>
  <si>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</si>
  <si>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</si>
  <si>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</si>
  <si>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</si>
  <si>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</si>
  <si>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</si>
  <si>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</si>
  <si>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</si>
  <si>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</si>
  <si>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</si>
  <si>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</si>
  <si>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</si>
  <si>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</si>
  <si>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</si>
  <si>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</si>
  <si>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</si>
  <si>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</si>
  <si>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</si>
  <si>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</si>
  <si>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</si>
  <si>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</si>
  <si>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</si>
  <si>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</si>
  <si>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</si>
  <si>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</si>
  <si>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</si>
  <si>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</si>
  <si>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</si>
  <si>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</si>
  <si>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</si>
  <si>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</si>
  <si>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</si>
  <si>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</si>
  <si>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</si>
  <si>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</si>
  <si>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</si>
  <si>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</si>
  <si>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</si>
  <si>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</si>
  <si>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</si>
  <si>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</si>
  <si>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</si>
  <si>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</si>
  <si>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</si>
  <si>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</si>
  <si>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</si>
  <si>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</si>
  <si>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</si>
  <si>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</si>
  <si>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</si>
  <si>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</si>
  <si>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</si>
  <si>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</si>
  <si>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</si>
  <si>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</si>
  <si>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</si>
  <si>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</si>
  <si>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</si>
  <si>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</si>
  <si>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</si>
  <si>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</si>
  <si>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</si>
  <si>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</si>
  <si>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</si>
  <si>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</si>
  <si>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</si>
  <si>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</si>
  <si>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</si>
  <si>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</si>
  <si>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</si>
  <si>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</si>
  <si>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</si>
  <si>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</si>
  <si>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</si>
  <si>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</si>
  <si>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</si>
  <si>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</si>
  <si>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</si>
  <si>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</si>
  <si>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</si>
  <si>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</si>
  <si>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</si>
  <si>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</si>
  <si>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</si>
  <si>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</si>
  <si>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</si>
  <si>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</si>
  <si>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</si>
  <si>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</si>
  <si>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</si>
  <si>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</si>
  <si>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</si>
  <si>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</si>
  <si>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</si>
  <si>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</si>
  <si>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</si>
  <si>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</si>
  <si>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</si>
  <si>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</si>
  <si>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</si>
  <si>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</si>
  <si>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</si>
  <si>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</si>
  <si>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</si>
  <si>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</si>
  <si>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</si>
  <si>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</si>
  <si>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</si>
  <si>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</si>
  <si>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</si>
  <si>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</si>
  <si>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</si>
  <si>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</si>
  <si>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</si>
  <si>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</si>
  <si>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</si>
  <si>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</si>
  <si>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</si>
  <si>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</si>
  <si>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</si>
  <si>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</si>
  <si>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</si>
  <si>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</si>
  <si>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</si>
  <si>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</si>
  <si>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</si>
  <si>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</si>
  <si>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</si>
  <si>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</si>
  <si>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</si>
  <si>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</si>
  <si>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</si>
  <si>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</si>
  <si>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</si>
  <si>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</si>
  <si>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</si>
  <si>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</si>
  <si>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</si>
  <si>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</si>
  <si>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</si>
  <si>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</si>
  <si>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</si>
  <si>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</si>
  <si>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</si>
  <si>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</si>
  <si>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</si>
  <si>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</si>
  <si>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</si>
  <si>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</si>
  <si>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</si>
  <si>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</si>
  <si>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</si>
  <si>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</si>
  <si>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</si>
  <si>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</si>
  <si>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</si>
  <si>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</si>
  <si>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</si>
  <si>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</si>
  <si>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</si>
  <si>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</si>
  <si>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</si>
  <si>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</si>
  <si>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</si>
  <si>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</si>
  <si>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</si>
  <si>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</si>
  <si>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</si>
  <si>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</si>
  <si>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</si>
  <si>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</si>
  <si>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</si>
  <si>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</si>
  <si>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</si>
  <si>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</si>
  <si>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</si>
  <si>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</si>
  <si>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</si>
  <si>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</si>
  <si>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</si>
  <si>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</si>
  <si>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</si>
  <si>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</si>
  <si>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</si>
  <si>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</si>
  <si>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</si>
  <si>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</si>
  <si>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</si>
  <si>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</si>
  <si>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</si>
  <si>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</si>
  <si>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</si>
  <si>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</si>
  <si>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</si>
  <si>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</si>
  <si>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</si>
  <si>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</si>
  <si>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</si>
  <si>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</si>
  <si>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</si>
  <si>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</si>
  <si>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</si>
  <si>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</si>
  <si>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</si>
  <si>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</si>
  <si>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</si>
  <si>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</si>
  <si>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</si>
  <si>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</si>
  <si>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</si>
  <si>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</si>
  <si>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</si>
  <si>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</si>
  <si>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</si>
  <si>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</si>
  <si>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</si>
  <si>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</si>
  <si>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</si>
  <si>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</si>
  <si>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</si>
  <si>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</si>
  <si>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</si>
  <si>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</si>
  <si>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</si>
  <si>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</si>
  <si>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</si>
  <si>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</si>
  <si>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</si>
  <si>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</si>
  <si>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</si>
  <si>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</si>
  <si>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</si>
  <si>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</si>
  <si>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</si>
  <si>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</si>
  <si>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</si>
  <si>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</si>
  <si>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</si>
  <si>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</si>
  <si>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</si>
  <si>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</si>
  <si>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</si>
  <si>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</si>
  <si>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</si>
  <si>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</si>
  <si>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</si>
  <si>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</si>
  <si>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</si>
  <si>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</si>
  <si>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</si>
  <si>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</si>
  <si>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</si>
  <si>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</si>
  <si>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</si>
  <si>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</si>
  <si>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</si>
  <si>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</si>
  <si>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</si>
  <si>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</si>
  <si>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</si>
  <si>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</si>
  <si>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</si>
  <si>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</si>
  <si>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</si>
  <si>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</si>
  <si>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</si>
  <si>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</si>
  <si>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</si>
  <si>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</si>
  <si>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</si>
  <si>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</si>
  <si>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</si>
  <si>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</si>
  <si>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</si>
  <si>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</si>
  <si>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</si>
  <si>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</si>
  <si>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</si>
  <si>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</si>
  <si>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</si>
  <si>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</si>
  <si>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</si>
  <si>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</si>
  <si>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</si>
  <si>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</si>
  <si>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</si>
  <si>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</si>
  <si>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</si>
  <si>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</si>
  <si>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</si>
  <si>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</si>
  <si>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</si>
  <si>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</si>
  <si>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</si>
  <si>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</si>
  <si>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</si>
  <si>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</si>
  <si>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</si>
  <si>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</si>
  <si>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</si>
  <si>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</si>
  <si>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</si>
  <si>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</si>
  <si>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</si>
  <si>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</si>
  <si>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</si>
  <si>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</si>
  <si>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</si>
  <si>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</si>
  <si>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</si>
  <si>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</si>
  <si>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</si>
  <si>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</si>
  <si>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</si>
  <si>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</si>
  <si>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</si>
  <si>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</si>
  <si>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</si>
  <si>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</si>
  <si>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</si>
  <si>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</si>
  <si>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</si>
  <si>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</si>
  <si>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</si>
  <si>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</si>
  <si>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</si>
  <si>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</si>
  <si>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</si>
  <si>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</si>
  <si>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</si>
  <si>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</si>
  <si>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</si>
  <si>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</si>
  <si>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</si>
  <si>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</si>
  <si>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</si>
  <si>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</si>
  <si>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</si>
  <si>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</si>
  <si>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</si>
  <si>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</si>
  <si>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</si>
  <si>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</si>
  <si>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</si>
  <si>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</si>
  <si>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</si>
  <si>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</si>
  <si>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</si>
  <si>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</si>
  <si>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</si>
  <si>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</si>
  <si>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</si>
  <si>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</si>
  <si>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</si>
  <si>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</si>
  <si>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</si>
  <si>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</si>
  <si>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</si>
  <si>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</si>
  <si>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</si>
  <si>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</si>
  <si>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</si>
  <si>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</si>
  <si>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</si>
  <si>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</si>
  <si>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</si>
  <si>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</si>
  <si>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</si>
  <si>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</si>
  <si>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</si>
  <si>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</si>
  <si>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</si>
  <si>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</si>
  <si>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</si>
  <si>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</si>
  <si>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</si>
  <si>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</si>
  <si>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</si>
  <si>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</si>
  <si>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</si>
  <si>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</si>
  <si>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</si>
  <si>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</si>
  <si>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</si>
  <si>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</si>
  <si>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</si>
  <si>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</si>
  <si>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</si>
  <si>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</si>
  <si>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</si>
  <si>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</si>
  <si>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</si>
  <si>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</si>
  <si>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</si>
  <si>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</si>
  <si>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</si>
  <si>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</si>
  <si>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</si>
  <si>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</si>
  <si>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</si>
  <si>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</si>
  <si>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</si>
  <si>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</si>
  <si>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</si>
  <si>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</si>
  <si>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</si>
  <si>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</si>
  <si>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</si>
  <si>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</si>
  <si>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</si>
  <si>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</si>
  <si>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</si>
  <si>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</si>
  <si>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</si>
  <si>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</si>
  <si>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</si>
  <si>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</si>
  <si>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</si>
  <si>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</si>
  <si>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</si>
  <si>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</si>
  <si>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</si>
  <si>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</si>
  <si>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</si>
  <si>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</si>
  <si>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</si>
  <si>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</si>
  <si>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</si>
  <si>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</si>
  <si>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</si>
  <si>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</si>
  <si>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</si>
  <si>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</si>
  <si>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</si>
  <si>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</si>
  <si>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</si>
  <si>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</si>
  <si>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</si>
  <si>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</si>
  <si>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</si>
  <si>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</si>
  <si>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</si>
  <si>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</si>
  <si>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</si>
  <si>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</si>
  <si>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</si>
  <si>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</si>
  <si>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</si>
  <si>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</si>
  <si>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</si>
  <si>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</si>
  <si>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</si>
  <si>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</si>
  <si>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</si>
  <si>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</si>
  <si>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</si>
  <si>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</si>
  <si>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</si>
  <si>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</si>
  <si>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</si>
  <si>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</si>
  <si>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</si>
  <si>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</si>
  <si>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</si>
  <si>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</si>
  <si>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</si>
  <si>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</si>
  <si>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</si>
  <si>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</si>
  <si>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</si>
  <si>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</si>
  <si>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</si>
  <si>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</si>
  <si>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</si>
  <si>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</si>
  <si>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</si>
  <si>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</si>
  <si>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</si>
  <si>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</si>
  <si>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</si>
  <si>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</si>
  <si>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</si>
  <si>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</si>
  <si>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</si>
  <si>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</si>
  <si>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</si>
  <si>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</si>
  <si>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</si>
  <si>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</si>
  <si>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</si>
  <si>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</si>
  <si>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</si>
  <si>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</si>
  <si>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</si>
  <si>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</si>
  <si>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</si>
  <si>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</si>
  <si>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</si>
  <si>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</si>
  <si>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</si>
  <si>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</si>
  <si>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</si>
  <si>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</si>
  <si>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</si>
  <si>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</si>
  <si>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</si>
  <si>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</si>
  <si>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</si>
  <si>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</si>
  <si>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</si>
  <si>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</si>
  <si>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</si>
  <si>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</si>
  <si>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</si>
  <si>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</si>
  <si>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</si>
  <si>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</si>
  <si>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</si>
  <si>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</si>
  <si>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</si>
  <si>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</si>
  <si>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</si>
  <si>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</si>
  <si>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</si>
  <si>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</si>
  <si>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</si>
  <si>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</si>
  <si>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</si>
  <si>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</si>
  <si>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</si>
  <si>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</si>
  <si>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</si>
  <si>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</si>
  <si>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</si>
  <si>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</si>
  <si>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</si>
  <si>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</si>
  <si>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</si>
  <si>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</si>
  <si>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</si>
  <si>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</si>
  <si>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</si>
  <si>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</si>
  <si>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</si>
  <si>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</si>
  <si>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</si>
  <si>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</si>
  <si>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</si>
  <si>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</si>
  <si>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</si>
  <si>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</si>
  <si>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</si>
  <si>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</si>
  <si>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</si>
  <si>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</si>
  <si>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</si>
  <si>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</si>
  <si>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</si>
  <si>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</si>
  <si>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</si>
  <si>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</si>
  <si>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</si>
  <si>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</si>
  <si>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</si>
  <si>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</si>
  <si>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</si>
  <si>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</si>
  <si>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</si>
  <si>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</si>
  <si>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</si>
  <si>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</si>
  <si>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</si>
  <si>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</si>
  <si>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</si>
  <si>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</si>
  <si>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</si>
  <si>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</si>
  <si>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</si>
  <si>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</si>
  <si>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</si>
  <si>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</si>
  <si>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</si>
  <si>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</si>
  <si>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</si>
  <si>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</si>
  <si>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</si>
  <si>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</si>
  <si>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</si>
  <si>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</si>
  <si>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</si>
  <si>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</si>
  <si>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</si>
  <si>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</si>
  <si>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</si>
  <si>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</si>
  <si>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</si>
  <si>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</si>
  <si>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</si>
  <si>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</si>
  <si>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</si>
  <si>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</si>
  <si>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</si>
  <si>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</si>
  <si>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</si>
  <si>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</si>
  <si>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</si>
  <si>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</si>
  <si>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</si>
  <si>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</si>
  <si>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</si>
  <si>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</si>
  <si>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</si>
  <si>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</si>
  <si>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</si>
  <si>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</si>
  <si>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</si>
  <si>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</si>
  <si>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</si>
  <si>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</si>
  <si>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</si>
  <si>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</si>
  <si>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</si>
  <si>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</si>
  <si>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</si>
  <si>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</si>
  <si>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</si>
  <si>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</si>
  <si>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</si>
  <si>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</si>
  <si>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</si>
  <si>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</si>
  <si>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</si>
  <si>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</si>
  <si>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</si>
  <si>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</si>
  <si>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</si>
  <si>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</si>
  <si>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</si>
  <si>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</si>
  <si>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</si>
  <si>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</si>
  <si>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</si>
  <si>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</si>
  <si>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</si>
  <si>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</si>
  <si>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</si>
  <si>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</si>
  <si>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</si>
  <si>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</si>
  <si>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</si>
  <si>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</si>
  <si>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</si>
  <si>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</si>
  <si>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</si>
  <si>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</si>
  <si>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</si>
  <si>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</si>
  <si>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</si>
  <si>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</si>
  <si>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</si>
  <si>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</si>
  <si>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</si>
  <si>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</si>
  <si>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</si>
  <si>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</si>
  <si>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</si>
  <si>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</si>
  <si>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</si>
  <si>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</si>
  <si>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</si>
  <si>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</si>
  <si>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</si>
  <si>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</si>
  <si>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</si>
  <si>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</si>
  <si>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</si>
  <si>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</si>
  <si>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</si>
  <si>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</si>
  <si>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</si>
  <si>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</si>
  <si>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</si>
  <si>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</si>
  <si>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</si>
  <si>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</si>
  <si>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</si>
  <si>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</si>
  <si>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</si>
  <si>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</si>
  <si>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</si>
  <si>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</si>
  <si>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</si>
  <si>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</si>
  <si>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</si>
  <si>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</si>
  <si>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</si>
  <si>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</si>
  <si>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</si>
  <si>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</si>
  <si>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</si>
  <si>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</si>
  <si>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</si>
  <si>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</si>
  <si>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</si>
  <si>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</si>
  <si>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</si>
  <si>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</si>
  <si>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</si>
  <si>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</si>
  <si>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</si>
  <si>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</si>
  <si>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</si>
  <si>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</si>
  <si>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</si>
  <si>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</si>
  <si>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</si>
  <si>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</si>
  <si>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</si>
  <si>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</si>
  <si>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</si>
  <si>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</si>
  <si>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</si>
  <si>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</si>
  <si>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</si>
  <si>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</si>
  <si>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</si>
  <si>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</si>
  <si>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</si>
  <si>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</si>
  <si>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</si>
  <si>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</si>
  <si>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</si>
  <si>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</si>
  <si>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</si>
  <si>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</si>
  <si>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</si>
  <si>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</si>
  <si>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</si>
  <si>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</si>
  <si>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</si>
  <si>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</si>
  <si>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</si>
  <si>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</si>
  <si>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</si>
  <si>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</si>
  <si>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</si>
  <si>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</si>
  <si>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</si>
  <si>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</si>
  <si>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</si>
  <si>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</si>
  <si>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</si>
  <si>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</si>
  <si>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</si>
  <si>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</si>
  <si>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</si>
  <si>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</si>
  <si>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</si>
  <si>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</si>
  <si>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</si>
  <si>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</si>
  <si>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</si>
  <si>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</si>
  <si>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</si>
  <si>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</si>
  <si>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</si>
  <si>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</si>
  <si>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</si>
  <si>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</si>
  <si>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</si>
  <si>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</si>
  <si>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</si>
  <si>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</si>
  <si>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</si>
  <si>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</si>
  <si>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</si>
  <si>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</si>
  <si>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</si>
  <si>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</si>
  <si>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</si>
  <si>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</si>
  <si>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</si>
  <si>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</si>
  <si>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</si>
  <si>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</si>
  <si>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</si>
  <si>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</si>
  <si>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</si>
  <si>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</si>
  <si>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</si>
  <si>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</si>
  <si>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</si>
  <si>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</si>
  <si>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</si>
  <si>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</si>
  <si>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</si>
  <si>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</si>
  <si>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</si>
  <si>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</si>
  <si>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</si>
  <si>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</si>
  <si>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</si>
  <si>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</si>
  <si>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</si>
  <si>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</si>
  <si>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</si>
  <si>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</si>
  <si>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</si>
  <si>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</si>
  <si>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</si>
  <si>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</si>
  <si>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</si>
  <si>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</si>
  <si>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</si>
  <si>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</si>
  <si>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</si>
  <si>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</si>
  <si>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</si>
  <si>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</si>
  <si>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</si>
  <si>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</si>
  <si>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</si>
  <si>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</si>
  <si>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</si>
  <si>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</si>
  <si>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</si>
  <si>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</si>
  <si>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</si>
  <si>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</si>
  <si>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</si>
  <si>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</si>
  <si>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</si>
  <si>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</si>
  <si>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</si>
  <si>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</si>
  <si>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</si>
  <si>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</si>
  <si>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</si>
  <si>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</si>
  <si>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</si>
  <si>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</si>
  <si>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</si>
  <si>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</si>
  <si>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</si>
  <si>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</si>
  <si>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</si>
  <si>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</si>
  <si>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</si>
  <si>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</si>
  <si>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</si>
  <si>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</si>
  <si>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</si>
  <si>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</si>
  <si>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</si>
  <si>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</si>
  <si>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</si>
  <si>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</si>
  <si>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</si>
  <si>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</si>
  <si>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</si>
  <si>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</si>
  <si>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</si>
  <si>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</si>
  <si>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</si>
  <si>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</si>
  <si>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</si>
  <si>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</si>
  <si>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</si>
  <si>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</si>
  <si>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</si>
  <si>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</si>
  <si>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</si>
  <si>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</si>
  <si>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</si>
  <si>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</si>
  <si>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</si>
  <si>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</si>
  <si>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</si>
  <si>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</si>
  <si>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</si>
  <si>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</si>
  <si>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</si>
  <si>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</si>
  <si>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</si>
  <si>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</si>
  <si>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</si>
  <si>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</si>
  <si>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</si>
  <si>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</si>
  <si>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</si>
  <si>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</si>
  <si>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</si>
  <si>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</si>
  <si>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</si>
  <si>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</si>
  <si>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</si>
  <si>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</si>
  <si>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</si>
  <si>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</si>
  <si>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</si>
  <si>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</si>
  <si>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</si>
  <si>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</si>
  <si>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</si>
  <si>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</si>
  <si>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</si>
  <si>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</si>
  <si>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</si>
  <si>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</si>
  <si>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</si>
  <si>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</si>
  <si>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</si>
  <si>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</si>
  <si>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</si>
  <si>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</si>
  <si>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</si>
  <si>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</si>
  <si>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</si>
  <si>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</si>
  <si>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</si>
  <si>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</si>
  <si>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</si>
  <si>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</si>
  <si>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</si>
  <si>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</si>
  <si>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</si>
  <si>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</si>
  <si>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</si>
  <si>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</si>
  <si>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</si>
  <si>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</si>
  <si>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</si>
  <si>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</si>
  <si>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</si>
  <si>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</si>
  <si>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</si>
  <si>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</si>
  <si>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</si>
  <si>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</si>
  <si>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</si>
  <si>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</si>
  <si>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</si>
  <si>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</si>
  <si>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</si>
  <si>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</si>
  <si>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</si>
  <si>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</si>
  <si>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</si>
  <si>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</si>
  <si>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</si>
  <si>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</si>
  <si>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</si>
  <si>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</si>
  <si>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</si>
  <si>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</si>
  <si>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</si>
  <si>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</si>
  <si>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</si>
  <si>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</si>
  <si>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</si>
  <si>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</si>
  <si>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</si>
  <si>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</si>
  <si>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</si>
  <si>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</si>
  <si>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</si>
  <si>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</si>
  <si>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</si>
  <si>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</si>
  <si>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</si>
  <si>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</si>
  <si>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</si>
  <si>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</si>
  <si>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</si>
  <si>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</si>
  <si>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</si>
  <si>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</si>
  <si>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</si>
  <si>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</si>
  <si>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</si>
  <si>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</si>
  <si>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</si>
  <si>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</si>
  <si>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</si>
  <si>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</si>
  <si>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</si>
  <si>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</si>
  <si>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</si>
  <si>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</si>
  <si>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</si>
  <si>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</si>
  <si>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</si>
  <si>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</si>
  <si>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</si>
  <si>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</si>
  <si>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</si>
  <si>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</si>
  <si>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</si>
  <si>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</si>
  <si>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</si>
  <si>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</si>
  <si>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</si>
  <si>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</si>
  <si>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</si>
  <si>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</si>
  <si>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</si>
  <si>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</si>
  <si>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</si>
  <si>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</si>
  <si>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</si>
  <si>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</si>
  <si>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</si>
  <si>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</si>
  <si>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</si>
  <si>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</si>
  <si>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</si>
  <si>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</si>
  <si>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</si>
  <si>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</si>
  <si>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</si>
  <si>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</si>
  <si>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</si>
  <si>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</si>
  <si>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</si>
  <si>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</si>
  <si>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</si>
  <si>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</si>
  <si>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</si>
  <si>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</si>
  <si>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</si>
  <si>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</si>
  <si>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</si>
  <si>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</si>
  <si>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</si>
  <si>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</si>
  <si>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</si>
  <si>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</si>
  <si>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</si>
  <si>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</si>
  <si>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</si>
  <si>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</si>
  <si>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</si>
  <si>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</si>
  <si>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</si>
  <si>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</si>
  <si>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</si>
  <si>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</si>
  <si>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</si>
  <si>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</si>
  <si>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</si>
  <si>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</si>
  <si>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</si>
  <si>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</si>
  <si>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</si>
  <si>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</si>
  <si>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</si>
  <si>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</si>
  <si>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</si>
  <si>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</si>
  <si>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</si>
  <si>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</si>
  <si>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</si>
  <si>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</si>
  <si>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</si>
  <si>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</si>
  <si>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</si>
  <si>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</si>
  <si>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</si>
  <si>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</si>
  <si>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</si>
  <si>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</si>
  <si>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</si>
  <si>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</si>
  <si>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</si>
  <si>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</si>
  <si>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</si>
  <si>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</si>
  <si>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</si>
  <si>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</si>
  <si>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</si>
  <si>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</si>
  <si>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</si>
  <si>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</si>
  <si>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</si>
  <si>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</si>
  <si>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</si>
  <si>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</si>
  <si>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</si>
  <si>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</si>
  <si>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</si>
  <si>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</si>
  <si>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</si>
  <si>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</si>
  <si>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</si>
  <si>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</si>
  <si>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</si>
  <si>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</si>
  <si>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</si>
  <si>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</si>
  <si>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</si>
  <si>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</si>
  <si>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</si>
  <si>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</si>
  <si>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</si>
  <si>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</si>
  <si>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</si>
  <si>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</si>
  <si>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</si>
  <si>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</si>
  <si>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</si>
  <si>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</si>
  <si>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</si>
  <si>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</si>
  <si>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</si>
  <si>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</si>
  <si>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</si>
  <si>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</si>
  <si>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</si>
  <si>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</si>
  <si>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</si>
  <si>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</si>
  <si>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</si>
  <si>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</si>
  <si>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</si>
  <si>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</si>
  <si>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</si>
  <si>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</si>
  <si>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</si>
  <si>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</si>
  <si>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</si>
  <si>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</si>
  <si>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</si>
  <si>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</si>
  <si>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</si>
  <si>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</si>
  <si>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</si>
  <si>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</si>
  <si>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</si>
  <si>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</si>
  <si>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</si>
  <si>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</si>
  <si>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</si>
  <si>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</si>
  <si>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</si>
  <si>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</si>
  <si>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</si>
  <si>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</si>
  <si>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</si>
  <si>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</si>
  <si>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</si>
  <si>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</si>
  <si>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</si>
  <si>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</si>
  <si>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</si>
  <si>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</si>
  <si>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</si>
  <si>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</si>
  <si>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</si>
  <si>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</si>
  <si>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</si>
  <si>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</si>
  <si>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</si>
  <si>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</si>
  <si>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</si>
  <si>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</si>
  <si>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</si>
  <si>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</si>
  <si>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</si>
  <si>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</si>
  <si>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</si>
  <si>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</si>
  <si>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</si>
  <si>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</si>
  <si>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</si>
  <si>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</si>
  <si>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</si>
  <si>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</si>
  <si>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</si>
  <si>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</si>
  <si>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</si>
  <si>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</si>
  <si>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</si>
  <si>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</si>
  <si>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</si>
  <si>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</si>
  <si>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</si>
  <si>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</si>
  <si>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</si>
  <si>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</si>
  <si>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</si>
  <si>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</si>
  <si>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</si>
  <si>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</si>
  <si>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</si>
  <si>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</si>
  <si>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</si>
  <si>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</si>
  <si>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</si>
  <si>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</si>
  <si>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</si>
  <si>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</si>
  <si>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</si>
  <si>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</si>
  <si>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</si>
  <si>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</si>
  <si>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</si>
  <si>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</si>
  <si>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</si>
  <si>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</si>
  <si>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</si>
  <si>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</si>
  <si>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</si>
  <si>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</si>
  <si>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</si>
  <si>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</si>
  <si>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</si>
  <si>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</si>
  <si>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</si>
  <si>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</si>
  <si>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</si>
  <si>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</si>
  <si>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</si>
  <si>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</si>
  <si>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</si>
  <si>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</si>
  <si>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</si>
  <si>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</si>
  <si>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</si>
  <si>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</si>
  <si>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</si>
  <si>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</si>
  <si>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</si>
  <si>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</si>
  <si>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</si>
  <si>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</si>
  <si>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</si>
  <si>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</si>
  <si>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</si>
  <si>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</si>
  <si>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</si>
  <si>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</si>
  <si>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</si>
  <si>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</si>
  <si>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</si>
  <si>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</si>
  <si>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</si>
  <si>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</si>
  <si>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</si>
  <si>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</si>
  <si>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</si>
  <si>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</si>
  <si>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</si>
  <si>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</si>
  <si>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</si>
  <si>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</si>
  <si>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</si>
  <si>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</si>
  <si>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</si>
  <si>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</si>
  <si>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</si>
  <si>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</si>
  <si>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</si>
  <si>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</si>
  <si>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</si>
  <si>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</si>
  <si>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</si>
  <si>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</si>
  <si>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</si>
  <si>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</si>
  <si>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</si>
  <si>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</si>
  <si>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</si>
  <si>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</si>
  <si>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</si>
  <si>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</si>
  <si>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</si>
  <si>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</si>
  <si>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</si>
  <si>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</si>
  <si>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</si>
  <si>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</si>
  <si>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</si>
  <si>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</si>
  <si>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</si>
  <si>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</si>
  <si>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</si>
  <si>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</si>
  <si>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</si>
  <si>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</si>
  <si>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</si>
  <si>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</si>
  <si>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</si>
  <si>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</si>
  <si>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</si>
  <si>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</si>
  <si>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</si>
  <si>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</si>
  <si>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</si>
  <si>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</si>
  <si>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</si>
  <si>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</si>
  <si>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</si>
  <si>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</si>
  <si>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</si>
  <si>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</si>
  <si>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</si>
  <si>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</si>
  <si>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</si>
  <si>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</si>
  <si>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</si>
  <si>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</si>
  <si>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</si>
  <si>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</si>
  <si>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</si>
  <si>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</si>
  <si>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</si>
  <si>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</si>
  <si>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</si>
  <si>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</si>
  <si>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</si>
  <si>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</si>
  <si>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</si>
  <si>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</si>
  <si>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</si>
  <si>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</si>
  <si>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</si>
  <si>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</si>
  <si>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</si>
  <si>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</si>
  <si>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</si>
  <si>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</si>
  <si>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</si>
  <si>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</si>
  <si>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</si>
  <si>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</si>
  <si>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</si>
  <si>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</si>
  <si>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</si>
  <si>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</si>
  <si>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</si>
  <si>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</si>
  <si>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</si>
  <si>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</si>
  <si>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</si>
  <si>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</si>
  <si>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</si>
  <si>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</si>
  <si>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</si>
  <si>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</si>
  <si>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</si>
  <si>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</si>
  <si>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</si>
  <si>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</si>
  <si>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</si>
  <si>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</si>
  <si>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</si>
  <si>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</si>
  <si>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</si>
  <si>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</si>
  <si>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</si>
  <si>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</si>
  <si>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</si>
  <si>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</si>
  <si>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</si>
  <si>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</si>
  <si>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</si>
  <si>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</si>
  <si>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</si>
  <si>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</si>
  <si>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</si>
  <si>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</si>
  <si>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</si>
  <si>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</si>
  <si>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</si>
  <si>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</si>
  <si>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</si>
  <si>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</si>
  <si>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</si>
  <si>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</si>
  <si>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</si>
  <si>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</si>
  <si>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</si>
  <si>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</si>
  <si>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</si>
  <si>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</si>
  <si>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</si>
  <si>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</si>
  <si>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</si>
  <si>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</si>
  <si>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</si>
  <si>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</si>
  <si>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</si>
  <si>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</si>
  <si>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</si>
  <si>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</si>
  <si>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</si>
  <si>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</si>
  <si>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</si>
  <si>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</si>
  <si>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</si>
  <si>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</si>
  <si>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</si>
  <si>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</si>
  <si>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</si>
  <si>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</si>
  <si>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</si>
  <si>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</si>
  <si>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</si>
  <si>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</si>
  <si>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</si>
  <si>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</si>
  <si>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</si>
  <si>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</si>
  <si>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</si>
  <si>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</si>
  <si>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</si>
  <si>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</si>
  <si>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</si>
  <si>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</si>
  <si>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</si>
  <si>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</si>
  <si>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</si>
  <si>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</si>
  <si>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</si>
  <si>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</si>
  <si>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</si>
  <si>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</si>
  <si>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</si>
  <si>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</si>
  <si>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</si>
  <si>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</si>
  <si>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</si>
  <si>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</si>
  <si>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</si>
  <si>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</si>
  <si>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</si>
  <si>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</si>
  <si>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</si>
  <si>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</si>
  <si>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</si>
  <si>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</si>
  <si>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</si>
  <si>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</si>
  <si>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</si>
  <si>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</si>
  <si>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</si>
  <si>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</si>
  <si>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</si>
  <si>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</si>
  <si>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</si>
  <si>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</si>
  <si>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</si>
  <si>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</si>
  <si>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</si>
  <si>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</si>
  <si>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</si>
  <si>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</si>
  <si>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</si>
  <si>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</si>
  <si>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</si>
  <si>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</si>
  <si>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</si>
  <si>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</si>
  <si>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</si>
  <si>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</si>
  <si>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</si>
  <si>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</si>
  <si>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</si>
  <si>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</si>
  <si>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</si>
  <si>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</si>
  <si>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</si>
  <si>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</si>
  <si>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</si>
  <si>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</si>
  <si>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</si>
  <si>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</si>
  <si>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</si>
  <si>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</si>
  <si>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</si>
  <si>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</si>
  <si>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</si>
  <si>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</si>
  <si>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</si>
  <si>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</si>
  <si>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</si>
  <si>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</si>
  <si>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</si>
  <si>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</si>
  <si>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</si>
  <si>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</si>
  <si>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</si>
  <si>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</si>
  <si>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</si>
  <si>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</si>
  <si>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</si>
  <si>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</si>
  <si>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</si>
  <si>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</si>
  <si>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</si>
  <si>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</si>
  <si>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</si>
  <si>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</si>
  <si>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</si>
  <si>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</si>
  <si>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</si>
  <si>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</si>
  <si>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</si>
  <si>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</si>
  <si>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</si>
  <si>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</si>
  <si>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</si>
  <si>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</si>
  <si>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</si>
  <si>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</si>
  <si>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</si>
  <si>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</si>
  <si>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</si>
  <si>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</si>
  <si>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</si>
  <si>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</si>
  <si>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</si>
  <si>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</si>
  <si>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</si>
  <si>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</si>
  <si>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</si>
  <si>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</si>
  <si>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</si>
  <si>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</si>
  <si>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</si>
  <si>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</si>
  <si>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</si>
  <si>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</si>
  <si>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</si>
  <si>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</si>
  <si>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</si>
  <si>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</si>
  <si>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</si>
  <si>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</si>
  <si>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</si>
  <si>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</si>
  <si>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</si>
  <si>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</si>
  <si>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</si>
  <si>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</si>
  <si>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</si>
  <si>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</si>
  <si>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</si>
  <si>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</si>
  <si>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</si>
  <si>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</si>
  <si>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</si>
  <si>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</si>
  <si>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</si>
  <si>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</si>
  <si>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</si>
  <si>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</si>
  <si>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</si>
  <si>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</si>
  <si>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</si>
  <si>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</si>
  <si>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</si>
  <si>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</si>
  <si>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</si>
  <si>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</si>
  <si>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</si>
  <si>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</si>
  <si>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</si>
  <si>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</si>
  <si>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</si>
  <si>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</si>
  <si>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</si>
  <si>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</si>
  <si>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</si>
  <si>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</si>
  <si>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</si>
  <si>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</si>
  <si>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</si>
  <si>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</si>
  <si>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</si>
  <si>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</si>
  <si>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</si>
  <si>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</si>
  <si>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</si>
  <si>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</si>
  <si>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</si>
  <si>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</si>
  <si>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</si>
  <si>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</si>
  <si>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</si>
  <si>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</si>
  <si>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</si>
  <si>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</si>
  <si>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</si>
  <si>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</si>
  <si>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</si>
  <si>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</si>
  <si>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</si>
  <si>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</si>
  <si>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</si>
  <si>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</si>
  <si>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</si>
  <si>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</si>
  <si>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</si>
  <si>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</si>
  <si>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</si>
  <si>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</si>
  <si>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</si>
  <si>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</si>
  <si>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</si>
  <si>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</si>
  <si>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</si>
  <si>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</si>
  <si>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</si>
  <si>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</si>
  <si>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</si>
  <si>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</si>
  <si>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</si>
  <si>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</si>
  <si>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</si>
  <si>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</si>
  <si>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</si>
  <si>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</si>
  <si>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</si>
  <si>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</si>
  <si>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</si>
  <si>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</si>
  <si>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</si>
  <si>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</si>
  <si>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</si>
  <si>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</si>
  <si>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</si>
  <si>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</si>
  <si>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</si>
  <si>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</si>
  <si>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</si>
  <si>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</si>
  <si>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</si>
  <si>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</si>
  <si>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</si>
  <si>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</si>
  <si>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</si>
  <si>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</si>
  <si>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</si>
  <si>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</si>
  <si>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</si>
  <si>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</si>
  <si>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</si>
  <si>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</si>
  <si>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</si>
  <si>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</si>
  <si>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</si>
  <si>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</si>
  <si>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</si>
  <si>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</si>
  <si>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</si>
  <si>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</si>
  <si>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</si>
  <si>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</si>
  <si>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</si>
  <si>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</si>
  <si>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</si>
  <si>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</si>
  <si>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</si>
  <si>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</si>
  <si>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</si>
  <si>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</si>
  <si>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</si>
  <si>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</si>
  <si>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</si>
  <si>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</si>
  <si>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</si>
  <si>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</si>
  <si>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</si>
  <si>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</si>
  <si>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</si>
  <si>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</si>
  <si>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</si>
  <si>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</si>
  <si>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</si>
  <si>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</si>
  <si>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</si>
  <si>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</si>
  <si>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</si>
  <si>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</si>
  <si>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</si>
  <si>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</si>
  <si>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</si>
  <si>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</si>
  <si>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</si>
  <si>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</si>
  <si>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</si>
  <si>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</si>
  <si>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</si>
  <si>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</si>
  <si>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</si>
  <si>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</si>
  <si>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</si>
  <si>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</si>
  <si>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</si>
  <si>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</si>
  <si>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</si>
  <si>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</si>
  <si>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</si>
  <si>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</si>
  <si>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</si>
  <si>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</si>
  <si>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</si>
  <si>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</si>
  <si>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</si>
  <si>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</si>
  <si>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</si>
  <si>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</si>
  <si>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</si>
  <si>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</si>
  <si>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</si>
  <si>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</si>
  <si>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</si>
  <si>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</si>
  <si>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</si>
  <si>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</si>
  <si>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</si>
  <si>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</si>
  <si>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</si>
  <si>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</si>
  <si>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</si>
  <si>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</si>
  <si>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</si>
  <si>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</si>
  <si>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</si>
  <si>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</si>
  <si>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</si>
  <si>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</si>
  <si>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</si>
  <si>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</si>
  <si>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</si>
  <si>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</si>
  <si>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</si>
  <si>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</si>
  <si>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</si>
  <si>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</si>
  <si>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</si>
  <si>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</si>
  <si>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</si>
  <si>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</si>
  <si>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</si>
  <si>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</si>
  <si>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</si>
  <si>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</si>
  <si>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</si>
  <si>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</si>
  <si>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</si>
  <si>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</si>
  <si>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</si>
  <si>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</si>
  <si>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</si>
  <si>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</si>
  <si>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</si>
  <si>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</si>
  <si>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</si>
  <si>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</si>
  <si>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</si>
  <si>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</si>
  <si>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</si>
  <si>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</si>
  <si>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</si>
  <si>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</si>
  <si>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</si>
  <si>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</si>
  <si>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</si>
  <si>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</si>
  <si>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</si>
  <si>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</si>
  <si>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</si>
  <si>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</si>
  <si>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</si>
  <si>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</si>
  <si>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</si>
  <si>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</si>
  <si>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</si>
  <si>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</si>
  <si>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</si>
  <si>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</si>
  <si>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</si>
  <si>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</si>
  <si>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</si>
  <si>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</si>
  <si>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</si>
  <si>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</si>
  <si>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</si>
  <si>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</si>
  <si>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</si>
  <si>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</si>
  <si>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</si>
  <si>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</si>
  <si>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</si>
  <si>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</si>
  <si>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</si>
  <si>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</si>
  <si>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</si>
  <si>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</si>
  <si>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</si>
  <si>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</si>
  <si>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</si>
  <si>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</si>
  <si>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</si>
  <si>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</si>
  <si>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</si>
  <si>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</si>
  <si>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</si>
  <si>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</si>
  <si>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</si>
  <si>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</si>
  <si>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</si>
  <si>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</si>
  <si>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</si>
  <si>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</si>
  <si>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</si>
  <si>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</si>
  <si>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</si>
  <si>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</si>
  <si>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</si>
  <si>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</si>
  <si>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</si>
  <si>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</si>
  <si>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</si>
  <si>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</si>
  <si>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</si>
  <si>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</si>
  <si>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</si>
  <si>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</si>
  <si>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</si>
  <si>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</si>
  <si>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</si>
  <si>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</si>
  <si>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</si>
  <si>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</si>
  <si>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</si>
  <si>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</si>
  <si>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</si>
  <si>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</si>
  <si>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</si>
  <si>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</si>
  <si>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</si>
  <si>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</si>
  <si>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</si>
  <si>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</si>
  <si>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</si>
  <si>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</si>
  <si>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</si>
  <si>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</si>
  <si>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</si>
  <si>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</si>
  <si>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</si>
  <si>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</si>
  <si>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</si>
  <si>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</si>
  <si>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</si>
  <si>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</si>
  <si>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</si>
  <si>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</si>
  <si>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</si>
  <si>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</si>
  <si>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</si>
  <si>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</si>
  <si>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</si>
  <si>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</si>
  <si>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</si>
  <si>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</si>
  <si>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</si>
  <si>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</si>
  <si>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</si>
  <si>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</si>
  <si>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</si>
  <si>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</si>
  <si>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</si>
  <si>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</si>
  <si>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</si>
  <si>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</si>
  <si>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</si>
  <si>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</si>
  <si>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</si>
  <si>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</si>
  <si>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</si>
  <si>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</si>
  <si>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</si>
  <si>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</si>
  <si>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</si>
  <si>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</si>
  <si>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</si>
  <si>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</si>
  <si>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</si>
  <si>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</si>
  <si>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</si>
  <si>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</si>
  <si>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</si>
  <si>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</si>
  <si>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</si>
  <si>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</si>
  <si>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</si>
  <si>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</si>
  <si>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</si>
  <si>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</si>
  <si>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</si>
  <si>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</si>
  <si>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</si>
  <si>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</si>
  <si>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</si>
  <si>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</si>
  <si>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</si>
  <si>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</si>
  <si>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</si>
  <si>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</si>
  <si>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</si>
  <si>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</si>
  <si>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</si>
  <si>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</si>
  <si>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</si>
  <si>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</si>
  <si>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</si>
  <si>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</si>
  <si>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</si>
  <si>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</si>
  <si>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</si>
  <si>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</si>
  <si>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</si>
  <si>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</si>
  <si>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</si>
  <si>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</si>
  <si>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</si>
  <si>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</si>
  <si>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</si>
  <si>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</si>
  <si>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</si>
  <si>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</si>
  <si>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</si>
  <si>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</si>
  <si>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</si>
  <si>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</si>
  <si>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</si>
  <si>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</si>
  <si>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</si>
  <si>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</si>
  <si>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</si>
  <si>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</si>
  <si>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</si>
  <si>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</si>
  <si>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</si>
  <si>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</si>
  <si>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</si>
  <si>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</si>
  <si>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</si>
  <si>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</si>
  <si>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</si>
  <si>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</si>
  <si>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</si>
  <si>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</si>
  <si>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</si>
  <si>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</si>
  <si>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</si>
  <si>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</si>
  <si>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</si>
  <si>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</si>
  <si>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</si>
  <si>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</si>
  <si>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</si>
  <si>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</si>
  <si>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</si>
  <si>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</si>
  <si>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</si>
  <si>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</si>
  <si>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</si>
  <si>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</si>
  <si>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</si>
  <si>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</si>
  <si>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</si>
  <si>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</si>
  <si>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</si>
  <si>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</si>
  <si>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</si>
  <si>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</si>
  <si>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</si>
  <si>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</si>
  <si>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</si>
  <si>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</si>
  <si>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</si>
  <si>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</si>
  <si>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</si>
  <si>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</si>
  <si>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</si>
  <si>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</si>
  <si>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</si>
  <si>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</si>
  <si>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</si>
  <si>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</si>
  <si>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</si>
  <si>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</si>
  <si>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</si>
  <si>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</si>
  <si>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</si>
  <si>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</si>
  <si>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</si>
  <si>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</si>
  <si>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</si>
  <si>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</si>
  <si>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</si>
  <si>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</si>
  <si>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</si>
  <si>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</si>
  <si>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</si>
  <si>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</si>
  <si>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</si>
  <si>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</si>
  <si>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</si>
  <si>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</si>
  <si>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</si>
  <si>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</si>
  <si>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</si>
  <si>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</si>
  <si>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</si>
  <si>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</si>
  <si>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</si>
  <si>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</si>
  <si>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</si>
  <si>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</si>
  <si>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</si>
  <si>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</si>
  <si>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</si>
  <si>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</si>
  <si>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</si>
  <si>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</si>
  <si>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</si>
  <si>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</si>
  <si>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</si>
  <si>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</si>
  <si>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</si>
  <si>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</si>
  <si>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</si>
  <si>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</si>
  <si>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</si>
  <si>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</si>
  <si>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</si>
  <si>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</si>
  <si>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</si>
  <si>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</si>
  <si>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</si>
  <si>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</si>
  <si>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</si>
  <si>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</si>
  <si>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</si>
  <si>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</si>
  <si>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</si>
  <si>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</si>
  <si>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</si>
  <si>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</si>
  <si>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</si>
  <si>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</si>
  <si>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</si>
  <si>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</si>
  <si>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</si>
  <si>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</si>
  <si>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</si>
  <si>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</si>
  <si>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</si>
  <si>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</si>
  <si>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</si>
  <si>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</si>
  <si>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</si>
  <si>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</si>
  <si>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</si>
  <si>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</si>
  <si>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</si>
  <si>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</si>
  <si>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</si>
  <si>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</si>
  <si>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</si>
  <si>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</si>
  <si>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</si>
  <si>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</si>
  <si>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</si>
  <si>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</si>
  <si>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</si>
  <si>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</si>
  <si>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</si>
  <si>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</si>
  <si>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</si>
  <si>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</si>
  <si>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</si>
  <si>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</si>
  <si>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</si>
  <si>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</si>
  <si>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</si>
  <si>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</si>
  <si>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</si>
  <si>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</si>
  <si>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</si>
  <si>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</si>
  <si>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</si>
  <si>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</si>
  <si>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</si>
  <si>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</si>
  <si>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</si>
  <si>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</si>
  <si>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</si>
  <si>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</si>
  <si>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</si>
  <si>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</si>
  <si>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</si>
  <si>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</si>
  <si>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</si>
  <si>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</si>
  <si>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</si>
  <si>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</si>
  <si>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</si>
  <si>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</si>
  <si>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</si>
  <si>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</si>
  <si>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</si>
  <si>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</si>
  <si>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</si>
  <si>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</si>
  <si>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</si>
  <si>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</si>
  <si>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</si>
  <si>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</si>
  <si>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</si>
  <si>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</si>
  <si>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</si>
  <si>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</si>
  <si>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</si>
  <si>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</si>
  <si>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</si>
  <si>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</si>
  <si>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</si>
  <si>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</si>
  <si>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</si>
  <si>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</si>
  <si>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</si>
  <si>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</si>
  <si>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</si>
  <si>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</si>
  <si>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</si>
  <si>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</si>
  <si>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</si>
  <si>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</si>
  <si>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</si>
  <si>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</si>
  <si>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</si>
  <si>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</si>
  <si>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</si>
  <si>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</si>
  <si>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</si>
  <si>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</si>
  <si>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</si>
  <si>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</si>
  <si>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</si>
  <si>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</si>
  <si>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</si>
  <si>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</si>
  <si>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</si>
  <si>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</si>
  <si>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</si>
  <si>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</si>
  <si>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</si>
  <si>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</si>
  <si>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</si>
  <si>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</si>
  <si>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</si>
  <si>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</si>
  <si>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</si>
  <si>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</si>
  <si>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</si>
  <si>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</si>
  <si>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</si>
  <si>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</si>
  <si>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</si>
  <si>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</si>
  <si>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</si>
  <si>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</si>
  <si>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</si>
  <si>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</si>
  <si>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</si>
  <si>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</si>
  <si>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</si>
  <si>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</si>
  <si>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</si>
  <si>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</si>
  <si>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</si>
  <si>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</si>
  <si>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</si>
  <si>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</si>
  <si>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</si>
  <si>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</si>
  <si>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</si>
  <si>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</si>
  <si>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</si>
  <si>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</si>
  <si>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</si>
  <si>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</si>
  <si>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</si>
  <si>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</si>
  <si>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</si>
  <si>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</si>
  <si>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</si>
  <si>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</si>
  <si>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</si>
  <si>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</si>
  <si>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</si>
  <si>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</si>
  <si>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</si>
  <si>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</si>
  <si>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</si>
  <si>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</si>
  <si>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</si>
  <si>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</si>
  <si>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</si>
  <si>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</si>
  <si>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</si>
  <si>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</si>
  <si>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</si>
  <si>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</si>
  <si>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</si>
  <si>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</si>
  <si>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</si>
  <si>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</si>
  <si>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</si>
  <si>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</si>
  <si>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</si>
  <si>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</si>
  <si>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</si>
  <si>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</si>
  <si>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</si>
  <si>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</si>
  <si>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</si>
  <si>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</si>
  <si>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</si>
  <si>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</si>
  <si>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</si>
  <si>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</si>
  <si>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</si>
  <si>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</si>
  <si>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</si>
  <si>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</si>
  <si>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</si>
  <si>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</si>
  <si>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</si>
  <si>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</si>
  <si>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</si>
  <si>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</si>
  <si>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</si>
  <si>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</si>
  <si>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</si>
  <si>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</si>
  <si>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</si>
  <si>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</si>
  <si>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</si>
  <si>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</si>
  <si>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</si>
  <si>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</si>
  <si>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</si>
  <si>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</si>
  <si>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</si>
  <si>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</si>
  <si>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</si>
  <si>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</si>
  <si>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</si>
  <si>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</si>
  <si>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</si>
  <si>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</si>
  <si>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</si>
  <si>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</si>
  <si>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</si>
  <si>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</si>
  <si>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</si>
  <si>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</si>
  <si>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</si>
  <si>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</si>
  <si>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</si>
  <si>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</si>
  <si>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</si>
  <si>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</si>
  <si>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</si>
  <si>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</si>
  <si>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</si>
  <si>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</si>
  <si>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</si>
  <si>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</si>
  <si>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</si>
  <si>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</si>
  <si>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</si>
  <si>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</si>
  <si>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</si>
  <si>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</si>
  <si>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</si>
  <si>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</si>
  <si>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</si>
  <si>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</si>
  <si>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</si>
  <si>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</si>
  <si>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</si>
  <si>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</si>
  <si>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</si>
  <si>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</si>
  <si>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</si>
  <si>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</si>
  <si>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</si>
  <si>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</si>
  <si>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</si>
  <si>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</si>
  <si>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</si>
  <si>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</si>
  <si>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</si>
  <si>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</si>
  <si>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</si>
  <si>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</si>
  <si>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</si>
  <si>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</si>
  <si>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</si>
  <si>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</si>
  <si>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</si>
  <si>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</si>
  <si>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</si>
  <si>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</si>
  <si>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</si>
  <si>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</si>
  <si>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</si>
  <si>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</si>
  <si>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</si>
  <si>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</si>
  <si>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</si>
  <si>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</si>
  <si>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</si>
  <si>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</si>
  <si>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</si>
  <si>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</si>
  <si>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</si>
  <si>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</si>
  <si>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</si>
  <si>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</si>
  <si>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</si>
  <si>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</si>
  <si>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</si>
  <si>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</si>
  <si>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</si>
  <si>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</si>
  <si>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</si>
  <si>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</si>
  <si>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</si>
  <si>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</si>
  <si>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</si>
  <si>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</si>
  <si>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</si>
  <si>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</si>
  <si>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</si>
  <si>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</si>
  <si>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</si>
  <si>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</si>
  <si>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</si>
  <si>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</si>
  <si>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</si>
  <si>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</si>
  <si>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</si>
  <si>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</si>
  <si>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</si>
  <si>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</si>
  <si>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</si>
  <si>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</si>
  <si>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</si>
  <si>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</si>
  <si>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</si>
  <si>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</si>
  <si>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</si>
  <si>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</si>
  <si>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</si>
  <si>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</si>
  <si>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</si>
  <si>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</si>
  <si>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</si>
  <si>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</si>
  <si>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</si>
  <si>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</si>
  <si>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</si>
  <si>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</si>
  <si>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</si>
  <si>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</si>
  <si>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</si>
  <si>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</si>
  <si>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</si>
  <si>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</si>
  <si>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</si>
  <si>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</si>
  <si>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</si>
  <si>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</si>
  <si>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</si>
  <si>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</si>
  <si>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</si>
  <si>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</si>
  <si>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</si>
  <si>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</si>
  <si>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</si>
  <si>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</si>
  <si>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</si>
  <si>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</si>
  <si>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</si>
  <si>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</si>
  <si>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</si>
  <si>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</si>
  <si>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</si>
  <si>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</si>
  <si>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</si>
  <si>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</si>
  <si>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</si>
  <si>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</si>
  <si>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</si>
  <si>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</si>
  <si>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</si>
  <si>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</si>
  <si>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</si>
  <si>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</si>
  <si>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</si>
  <si>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</si>
  <si>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</si>
  <si>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</si>
  <si>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</si>
  <si>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</si>
  <si>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</si>
  <si>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</si>
  <si>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</si>
  <si>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</si>
  <si>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</si>
  <si>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</si>
  <si>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</si>
  <si>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</si>
  <si>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</si>
  <si>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</si>
  <si>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</si>
  <si>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</si>
  <si>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</si>
  <si>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</si>
  <si>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</si>
  <si>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</si>
  <si>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</si>
  <si>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</si>
  <si>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</si>
  <si>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</si>
  <si>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</si>
  <si>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</si>
  <si>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</si>
  <si>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</si>
  <si>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</si>
  <si>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</si>
  <si>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</si>
  <si>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</si>
  <si>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</si>
  <si>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</si>
  <si>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</si>
  <si>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</si>
  <si>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</si>
  <si>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</si>
  <si>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</si>
  <si>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</si>
  <si>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</si>
  <si>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</si>
  <si>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</si>
  <si>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</si>
  <si>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</si>
  <si>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</si>
  <si>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</si>
  <si>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</si>
  <si>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</si>
  <si>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</si>
  <si>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</si>
  <si>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</si>
  <si>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</si>
  <si>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</si>
  <si>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</si>
  <si>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</si>
  <si>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</si>
  <si>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</si>
  <si>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</si>
  <si>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</si>
  <si>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</si>
  <si>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</si>
  <si>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</si>
  <si>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</si>
  <si>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</si>
  <si>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</si>
  <si>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</si>
  <si>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</si>
  <si>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</si>
  <si>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</si>
  <si>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</si>
  <si>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</si>
  <si>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</si>
  <si>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</si>
  <si>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</si>
  <si>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</si>
  <si>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</si>
  <si>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</si>
  <si>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</si>
  <si>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</si>
  <si>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</si>
  <si>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</si>
  <si>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</si>
  <si>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</si>
  <si>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</si>
  <si>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</si>
  <si>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</si>
  <si>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</si>
  <si>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</si>
  <si>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</si>
  <si>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</si>
  <si>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</si>
  <si>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</si>
  <si>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</si>
  <si>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</si>
  <si>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</si>
  <si>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</si>
  <si>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</si>
  <si>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</si>
  <si>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</si>
  <si>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</si>
  <si>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</si>
  <si>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</si>
  <si>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</si>
  <si>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</si>
  <si>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</si>
  <si>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</si>
  <si>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</si>
  <si>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</si>
  <si>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</si>
  <si>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</si>
  <si>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</si>
  <si>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</si>
  <si>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</si>
  <si>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</si>
  <si>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</si>
  <si>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</si>
  <si>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</si>
  <si>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</si>
  <si>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</si>
  <si>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</si>
  <si>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</si>
  <si>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</si>
  <si>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</si>
  <si>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</si>
  <si>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</si>
  <si>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</si>
  <si>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</si>
  <si>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</si>
  <si>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</si>
  <si>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</si>
  <si>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</si>
  <si>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</si>
  <si>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</si>
  <si>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</si>
  <si>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</si>
  <si>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</si>
  <si>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</si>
  <si>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</si>
  <si>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</si>
  <si>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</si>
  <si>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</si>
  <si>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</si>
  <si>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</si>
  <si>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</si>
  <si>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</si>
  <si>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</si>
  <si>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</si>
  <si>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</si>
  <si>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</si>
  <si>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</si>
  <si>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</si>
  <si>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</si>
  <si>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</si>
  <si>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</si>
  <si>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</si>
  <si>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</si>
  <si>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</si>
  <si>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</si>
  <si>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</si>
  <si>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</si>
  <si>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</si>
  <si>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</si>
  <si>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</si>
  <si>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</si>
  <si>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</si>
  <si>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</si>
  <si>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</si>
  <si>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</si>
  <si>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</si>
  <si>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</si>
  <si>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</si>
  <si>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</si>
  <si>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</si>
  <si>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</si>
  <si>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</si>
  <si>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</si>
  <si>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</si>
  <si>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</si>
  <si>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</si>
  <si>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</si>
  <si>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</si>
  <si>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</si>
  <si>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</si>
  <si>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</si>
  <si>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</si>
  <si>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</si>
  <si>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</si>
  <si>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</si>
  <si>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</si>
  <si>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</si>
  <si>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</si>
  <si>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</si>
  <si>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</si>
  <si>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</si>
  <si>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</si>
  <si>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</si>
  <si>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</si>
  <si>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</si>
  <si>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</si>
  <si>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</si>
  <si>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</si>
  <si>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</si>
  <si>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</si>
  <si>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</si>
  <si>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</si>
  <si>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</si>
  <si>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</si>
  <si>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</si>
  <si>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</si>
  <si>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</si>
  <si>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</si>
  <si>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</si>
  <si>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</si>
  <si>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</si>
  <si>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</si>
  <si>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</si>
  <si>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</si>
  <si>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</si>
  <si>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</si>
  <si>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</si>
  <si>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</si>
  <si>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</si>
  <si>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</si>
  <si>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</si>
  <si>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</si>
  <si>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</si>
  <si>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</si>
  <si>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</si>
  <si>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</si>
  <si>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</si>
  <si>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</si>
  <si>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</si>
  <si>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</si>
  <si>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</si>
  <si>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</si>
  <si>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</si>
  <si>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</si>
  <si>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</si>
  <si>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</si>
  <si>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</si>
  <si>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</si>
  <si>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</si>
  <si>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</si>
  <si>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</si>
  <si>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</si>
  <si>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</si>
  <si>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</si>
  <si>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</si>
  <si>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</si>
  <si>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</si>
  <si>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</si>
  <si>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</si>
  <si>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</si>
  <si>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</si>
  <si>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</si>
  <si>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</si>
  <si>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</si>
  <si>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</si>
  <si>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</si>
  <si>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</si>
  <si>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</si>
  <si>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</si>
  <si>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</si>
  <si>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</si>
  <si>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</si>
  <si>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</si>
  <si>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</si>
  <si>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</si>
  <si>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</si>
  <si>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</si>
  <si>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</si>
  <si>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</si>
  <si>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</si>
  <si>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</si>
  <si>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</si>
  <si>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</si>
  <si>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</si>
  <si>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</si>
  <si>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</si>
  <si>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</si>
  <si>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</si>
  <si>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</si>
  <si>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</si>
  <si>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</si>
  <si>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</si>
  <si>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</si>
  <si>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</si>
  <si>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</si>
  <si>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</si>
  <si>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</si>
  <si>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</si>
  <si>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</si>
  <si>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</si>
  <si>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</si>
  <si>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</si>
  <si>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</si>
  <si>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</si>
  <si>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</si>
  <si>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</si>
  <si>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</si>
  <si>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</si>
  <si>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</si>
  <si>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</si>
  <si>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</si>
  <si>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</si>
  <si>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</si>
  <si>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</si>
  <si>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</si>
  <si>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</si>
  <si>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</si>
  <si>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</si>
  <si>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</si>
  <si>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</si>
  <si>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</si>
  <si>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</si>
  <si>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</si>
  <si>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</si>
  <si>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</si>
  <si>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</si>
  <si>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</si>
  <si>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</si>
  <si>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</si>
  <si>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</si>
  <si>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</si>
  <si>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</si>
  <si>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</si>
  <si>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</si>
  <si>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</si>
  <si>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</si>
  <si>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</si>
  <si>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</si>
  <si>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</si>
  <si>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</si>
  <si>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</si>
  <si>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</si>
  <si>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</si>
  <si>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</si>
  <si>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</si>
  <si>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</si>
  <si>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</si>
  <si>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</si>
  <si>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</si>
  <si>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</si>
  <si>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</si>
  <si>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</si>
  <si>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</si>
  <si>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</si>
  <si>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</si>
  <si>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</si>
  <si>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</si>
  <si>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</si>
  <si>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</si>
  <si>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</si>
  <si>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</si>
  <si>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</si>
  <si>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</si>
  <si>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</si>
  <si>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</si>
  <si>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</si>
  <si>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</si>
  <si>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</si>
  <si>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</si>
  <si>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</si>
  <si>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</si>
  <si>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</si>
  <si>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</si>
  <si>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</si>
  <si>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</si>
  <si>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</si>
  <si>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</si>
  <si>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</si>
  <si>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</si>
  <si>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</si>
  <si>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</si>
  <si>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</si>
  <si>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</si>
  <si>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</si>
  <si>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</si>
  <si>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</si>
  <si>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</si>
  <si>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</si>
  <si>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</si>
  <si>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</si>
  <si>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</si>
  <si>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</si>
  <si>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</si>
  <si>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</si>
  <si>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</si>
  <si>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</si>
  <si>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</si>
  <si>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</si>
  <si>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</si>
  <si>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</si>
  <si>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</si>
  <si>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</si>
  <si>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</si>
  <si>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</si>
  <si>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</si>
  <si>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</si>
  <si>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</si>
  <si>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</si>
  <si>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</si>
  <si>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</si>
  <si>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</si>
  <si>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</si>
  <si>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</si>
  <si>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</si>
  <si>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</si>
  <si>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</si>
  <si>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</si>
  <si>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</si>
  <si>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</si>
  <si>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</si>
  <si>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</si>
  <si>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</si>
  <si>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</si>
  <si>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</si>
  <si>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</si>
  <si>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</si>
  <si>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</si>
  <si>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</si>
  <si>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</si>
  <si>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</si>
  <si>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</si>
  <si>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</si>
  <si>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</si>
  <si>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</si>
  <si>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</si>
  <si>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</si>
  <si>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</si>
  <si>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</si>
  <si>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</si>
  <si>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</si>
  <si>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</si>
  <si>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</si>
  <si>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</si>
  <si>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</si>
  <si>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</si>
  <si>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</si>
  <si>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</si>
  <si>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</si>
  <si>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</si>
  <si>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</si>
  <si>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</si>
  <si>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</si>
  <si>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</si>
  <si>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</si>
  <si>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</si>
  <si>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</si>
  <si>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</si>
  <si>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</si>
  <si>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</si>
  <si>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</si>
  <si>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</si>
  <si>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</si>
  <si>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</si>
  <si>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</si>
  <si>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</si>
  <si>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</si>
  <si>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</si>
  <si>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</si>
  <si>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</si>
  <si>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</si>
  <si>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</si>
  <si>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</si>
  <si>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</si>
  <si>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</si>
  <si>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</si>
  <si>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</si>
  <si>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</si>
  <si>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</si>
  <si>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</si>
  <si>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</si>
  <si>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</si>
  <si>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</si>
  <si>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</si>
  <si>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</si>
  <si>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</si>
  <si>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</si>
  <si>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</si>
  <si>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</si>
  <si>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</si>
  <si>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</si>
  <si>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</si>
  <si>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</si>
  <si>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</si>
  <si>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</si>
  <si>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</si>
  <si>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</si>
  <si>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</si>
  <si>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</si>
  <si>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</si>
  <si>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</si>
  <si>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</si>
  <si>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</si>
  <si>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</si>
  <si>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</si>
  <si>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</si>
  <si>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</si>
  <si>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</si>
  <si>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</si>
  <si>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</si>
  <si>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</si>
  <si>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</si>
  <si>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</si>
  <si>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</si>
  <si>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</si>
  <si>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</si>
  <si>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</si>
  <si>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</si>
  <si>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</si>
  <si>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</si>
  <si>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</si>
  <si>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</si>
  <si>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</si>
  <si>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</si>
  <si>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</si>
  <si>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</si>
  <si>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</si>
  <si>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</si>
  <si>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</si>
  <si>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</si>
  <si>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</si>
  <si>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</si>
  <si>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</si>
  <si>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</si>
  <si>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</si>
  <si>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</si>
  <si>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</si>
  <si>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</si>
  <si>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</si>
  <si>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</si>
  <si>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</si>
  <si>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</si>
  <si>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</si>
  <si>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</si>
  <si>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</si>
  <si>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</si>
  <si>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</si>
  <si>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</si>
  <si>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</si>
  <si>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</si>
  <si>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</si>
  <si>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</si>
  <si>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</si>
  <si>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</si>
  <si>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</si>
  <si>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</si>
  <si>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</si>
  <si>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</si>
  <si>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</si>
  <si>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</si>
  <si>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</si>
  <si>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</si>
  <si>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</si>
  <si>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</si>
  <si>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</si>
  <si>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</si>
  <si>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</si>
  <si>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</si>
  <si>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</si>
  <si>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</si>
  <si>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</si>
  <si>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</si>
  <si>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</si>
  <si>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</si>
  <si>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</si>
  <si>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</si>
  <si>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</si>
  <si>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</si>
  <si>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</si>
  <si>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</si>
  <si>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</si>
  <si>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</si>
  <si>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</si>
  <si>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</si>
  <si>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</si>
  <si>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</si>
  <si>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</si>
  <si>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</si>
  <si>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</si>
  <si>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</si>
  <si>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</si>
  <si>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</si>
  <si>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</si>
  <si>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</si>
  <si>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</si>
  <si>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</si>
  <si>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</si>
  <si>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</si>
  <si>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</si>
  <si>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</si>
  <si>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</si>
  <si>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</si>
  <si>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</si>
  <si>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</si>
  <si>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</si>
  <si>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</si>
  <si>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</si>
  <si>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</si>
  <si>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</si>
  <si>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</si>
  <si>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</si>
  <si>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</si>
  <si>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</si>
  <si>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</si>
  <si>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</si>
  <si>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</si>
  <si>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</si>
  <si>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</si>
  <si>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</si>
  <si>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</si>
  <si>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</si>
  <si>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</si>
  <si>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</si>
  <si>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</si>
  <si>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</si>
  <si>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</si>
  <si>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</si>
  <si>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</si>
  <si>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</si>
  <si>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</si>
  <si>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</si>
  <si>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</si>
  <si>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</si>
  <si>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</si>
  <si>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</si>
  <si>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</si>
  <si>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</si>
  <si>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</si>
  <si>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</si>
  <si>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</si>
  <si>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</si>
  <si>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</si>
  <si>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</si>
  <si>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</si>
  <si>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</si>
  <si>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</si>
  <si>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</si>
  <si>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</si>
  <si>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</si>
  <si>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</si>
  <si>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</si>
  <si>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</si>
  <si>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</si>
  <si>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</si>
  <si>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</si>
  <si>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</si>
  <si>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</si>
  <si>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</si>
  <si>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</si>
  <si>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</si>
  <si>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</si>
  <si>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</si>
  <si>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</si>
  <si>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</si>
  <si>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</si>
  <si>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</si>
  <si>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</si>
  <si>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</si>
  <si>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</si>
  <si>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</si>
  <si>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</si>
  <si>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</si>
  <si>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</si>
  <si>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</si>
  <si>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</si>
  <si>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</si>
  <si>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</si>
  <si>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</si>
  <si>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</si>
  <si>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</si>
  <si>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</si>
  <si>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</si>
  <si>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</si>
  <si>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</si>
  <si>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</si>
  <si>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</si>
  <si>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</si>
  <si>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</si>
  <si>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</si>
  <si>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</si>
  <si>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</si>
  <si>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</si>
  <si>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</si>
  <si>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</si>
  <si>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</si>
  <si>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</si>
  <si>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</si>
  <si>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</si>
  <si>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</si>
  <si>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</si>
  <si>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</si>
  <si>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</si>
  <si>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</si>
  <si>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</si>
  <si>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</si>
  <si>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</si>
  <si>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</si>
  <si>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</si>
  <si>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</si>
  <si>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</si>
  <si>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</si>
  <si>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</si>
  <si>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</si>
  <si>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</si>
  <si>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</si>
  <si>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</si>
  <si>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</si>
  <si>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</si>
  <si>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</si>
  <si>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</si>
  <si>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</si>
  <si>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</si>
  <si>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</si>
  <si>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</si>
  <si>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</si>
  <si>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</si>
  <si>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</si>
  <si>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</si>
  <si>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</si>
  <si>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</si>
  <si>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</si>
  <si>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</si>
  <si>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</si>
  <si>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</si>
  <si>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</si>
  <si>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</si>
  <si>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</si>
  <si>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</si>
  <si>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</si>
  <si>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</si>
  <si>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</si>
  <si>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</si>
  <si>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</si>
  <si>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</si>
  <si>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</si>
  <si>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</si>
  <si>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</si>
  <si>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</si>
  <si>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</si>
  <si>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</si>
  <si>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</si>
  <si>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</si>
  <si>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</si>
  <si>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</si>
  <si>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</si>
  <si>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</si>
  <si>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</si>
  <si>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</si>
  <si>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</si>
  <si>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</si>
  <si>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</si>
  <si>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</si>
  <si>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</si>
  <si>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</si>
  <si>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</si>
  <si>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</si>
  <si>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</si>
  <si>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</si>
  <si>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</si>
  <si>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</si>
  <si>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</si>
  <si>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</si>
  <si>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</si>
  <si>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</si>
  <si>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</si>
  <si>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</si>
  <si>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</si>
  <si>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</si>
  <si>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</si>
  <si>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</si>
  <si>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</si>
  <si>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</si>
  <si>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</si>
  <si>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</si>
  <si>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</si>
  <si>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</si>
  <si>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</si>
  <si>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</si>
  <si>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</si>
  <si>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</si>
  <si>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</si>
  <si>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</si>
  <si>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</si>
  <si>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</si>
  <si>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</si>
  <si>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</si>
  <si>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</si>
  <si>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</si>
  <si>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</si>
  <si>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</si>
  <si>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</si>
  <si>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</si>
  <si>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</si>
  <si>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</si>
  <si>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</si>
  <si>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</si>
  <si>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</si>
  <si>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</si>
  <si>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</si>
  <si>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</si>
  <si>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</si>
  <si>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</si>
  <si>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</si>
  <si>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</si>
  <si>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</si>
  <si>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</si>
  <si>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</si>
  <si>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</si>
  <si>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</si>
  <si>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</si>
  <si>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</si>
  <si>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</si>
  <si>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</si>
  <si>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</si>
  <si>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</si>
  <si>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</si>
  <si>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</si>
  <si>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</si>
  <si>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</si>
  <si>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</si>
  <si>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</si>
  <si>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</si>
  <si>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</si>
  <si>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</si>
  <si>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</si>
  <si>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</si>
  <si>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</si>
  <si>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</si>
  <si>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</si>
  <si>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</si>
  <si>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</si>
  <si>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</si>
  <si>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</si>
  <si>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</si>
  <si>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</si>
  <si>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</si>
  <si>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</si>
  <si>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</si>
  <si>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</si>
  <si>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</si>
  <si>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</si>
  <si>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</si>
  <si>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</si>
  <si>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</si>
  <si>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</si>
  <si>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</si>
  <si>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</si>
  <si>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</si>
  <si>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</si>
  <si>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</si>
  <si>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</si>
  <si>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</si>
  <si>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</si>
  <si>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</si>
  <si>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</si>
  <si>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</si>
  <si>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</si>
  <si>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</si>
  <si>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</si>
  <si>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</si>
  <si>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</si>
  <si>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</si>
  <si>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</si>
  <si>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</si>
  <si>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</si>
  <si>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</si>
  <si>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</si>
  <si>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</si>
  <si>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</si>
  <si>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</si>
  <si>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</si>
  <si>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</si>
  <si>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</si>
  <si>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</si>
  <si>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</si>
  <si>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</si>
  <si>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</si>
  <si>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</si>
  <si>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</si>
  <si>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</si>
  <si>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</si>
  <si>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</si>
  <si>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</si>
  <si>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</si>
  <si>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</si>
  <si>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</si>
  <si>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</si>
  <si>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</si>
  <si>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</si>
  <si>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</si>
  <si>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</si>
  <si>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</si>
  <si>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</si>
  <si>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</si>
  <si>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</si>
  <si>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</si>
  <si>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</si>
  <si>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</si>
  <si>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</si>
  <si>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</si>
  <si>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</si>
  <si>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</si>
  <si>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</si>
  <si>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</si>
  <si>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</si>
  <si>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</si>
  <si>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</si>
  <si>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</si>
  <si>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</si>
  <si>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</si>
  <si>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</si>
  <si>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</si>
  <si>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</si>
  <si>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</si>
  <si>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</si>
  <si>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</si>
  <si>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</si>
  <si>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</si>
  <si>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</si>
  <si>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</si>
  <si>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</si>
  <si>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</si>
  <si>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</si>
  <si>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</si>
  <si>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</si>
  <si>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</si>
  <si>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</si>
  <si>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</si>
  <si>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</si>
  <si>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</si>
  <si>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</si>
  <si>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</si>
  <si>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</si>
  <si>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</si>
  <si>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</si>
  <si>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</si>
  <si>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</si>
  <si>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</si>
  <si>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</si>
  <si>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</si>
  <si>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</si>
  <si>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</si>
  <si>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</si>
  <si>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</si>
  <si>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</si>
  <si>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</si>
  <si>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</si>
  <si>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</si>
  <si>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</si>
  <si>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</si>
  <si>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</si>
  <si>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</si>
  <si>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</si>
  <si>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</si>
  <si>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</si>
  <si>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</si>
  <si>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</si>
  <si>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</si>
  <si>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</si>
  <si>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</si>
  <si>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</si>
  <si>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</si>
  <si>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</si>
  <si>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</si>
  <si>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</si>
  <si>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</si>
  <si>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</si>
  <si>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</si>
  <si>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</si>
  <si>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</si>
  <si>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</si>
  <si>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</si>
  <si>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</si>
  <si>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</si>
  <si>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</si>
  <si>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</si>
  <si>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</si>
  <si>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</si>
  <si>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</si>
  <si>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</si>
  <si>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</si>
  <si>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</si>
  <si>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</si>
  <si>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</si>
  <si>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</si>
  <si>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</si>
  <si>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</si>
  <si>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</si>
  <si>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</si>
  <si>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</si>
  <si>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</si>
  <si>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</si>
  <si>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</si>
  <si>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</si>
  <si>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</si>
  <si>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</si>
  <si>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</si>
  <si>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</si>
  <si>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</si>
  <si>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</si>
  <si>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</si>
  <si>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</si>
  <si>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</si>
  <si>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</si>
  <si>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</si>
  <si>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</si>
  <si>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</si>
  <si>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</si>
  <si>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</si>
  <si>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</si>
  <si>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</si>
  <si>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</si>
  <si>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</si>
  <si>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</si>
  <si>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</si>
  <si>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</si>
  <si>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</si>
  <si>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</si>
  <si>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</si>
  <si>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</si>
  <si>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</si>
  <si>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</si>
  <si>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</si>
  <si>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</si>
  <si>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</si>
  <si>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</si>
  <si>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</si>
  <si>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</si>
  <si>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</si>
  <si>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</si>
  <si>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</si>
  <si>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</si>
  <si>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</si>
  <si>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</si>
  <si>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</si>
  <si>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</si>
  <si>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</si>
  <si>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</si>
  <si>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</si>
  <si>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</si>
  <si>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</si>
  <si>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</si>
  <si>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</si>
  <si>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</si>
  <si>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</si>
  <si>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</si>
  <si>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</si>
  <si>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</si>
  <si>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</si>
  <si>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</si>
  <si>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</si>
  <si>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</si>
  <si>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</si>
  <si>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</si>
  <si>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</si>
  <si>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</si>
  <si>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</si>
  <si>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</si>
  <si>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</si>
  <si>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</si>
  <si>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</si>
  <si>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</si>
  <si>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</si>
  <si>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</si>
  <si>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</si>
  <si>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</si>
  <si>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</si>
  <si>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</si>
  <si>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</si>
  <si>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</si>
  <si>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</si>
  <si>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</si>
  <si>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</si>
  <si>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</si>
  <si>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</si>
  <si>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</si>
  <si>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</si>
  <si>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</si>
  <si>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</si>
  <si>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</si>
  <si>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</si>
  <si>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</si>
  <si>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</si>
  <si>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</si>
  <si>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</si>
  <si>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</si>
  <si>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</si>
  <si>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</si>
  <si>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</si>
  <si>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</si>
  <si>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</si>
  <si>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</si>
  <si>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</si>
  <si>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</si>
  <si>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</si>
  <si>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</si>
  <si>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</si>
  <si>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</si>
  <si>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</si>
  <si>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</si>
  <si>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</si>
  <si>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</si>
  <si>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</si>
  <si>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</si>
  <si>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</si>
  <si>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</si>
  <si>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</si>
  <si>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</si>
  <si>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</si>
  <si>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</si>
  <si>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</si>
  <si>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</si>
  <si>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</si>
  <si>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</si>
  <si>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</si>
  <si>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</si>
  <si>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</si>
  <si>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</si>
  <si>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</si>
  <si>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</si>
  <si>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</si>
  <si>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</si>
  <si>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</si>
  <si>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</si>
  <si>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</si>
  <si>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</si>
  <si>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</si>
  <si>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</si>
  <si>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</si>
  <si>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</si>
  <si>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</si>
  <si>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</si>
  <si>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</si>
  <si>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</si>
  <si>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</si>
  <si>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</si>
  <si>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</si>
  <si>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</si>
  <si>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</si>
  <si>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</si>
  <si>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</si>
  <si>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</si>
  <si>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</si>
  <si>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</si>
  <si>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</si>
  <si>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</si>
  <si>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</si>
  <si>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</si>
  <si>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</si>
  <si>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</si>
  <si>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</si>
  <si>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</si>
  <si>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</si>
  <si>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</si>
  <si>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</si>
  <si>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</si>
  <si>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</si>
  <si>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</si>
  <si>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</si>
  <si>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</si>
  <si>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</si>
  <si>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</si>
  <si>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</si>
  <si>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</si>
  <si>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</si>
  <si>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</si>
  <si>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</si>
  <si>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</si>
  <si>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</si>
  <si>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</si>
  <si>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</si>
  <si>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</si>
  <si>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</si>
  <si>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</si>
  <si>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</si>
  <si>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</si>
  <si>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</si>
  <si>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</si>
  <si>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</si>
  <si>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</si>
  <si>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</si>
  <si>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</si>
  <si>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</si>
  <si>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</si>
  <si>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</si>
  <si>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</si>
  <si>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</si>
  <si>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</si>
  <si>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</si>
  <si>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</si>
  <si>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</si>
  <si>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</si>
  <si>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</si>
  <si>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</si>
  <si>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</si>
  <si>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</si>
  <si>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</si>
  <si>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</si>
  <si>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</si>
  <si>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</si>
  <si>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</si>
  <si>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</si>
  <si>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</si>
  <si>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</si>
  <si>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</si>
  <si>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</si>
  <si>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</si>
  <si>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</si>
  <si>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</si>
  <si>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</si>
  <si>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</si>
  <si>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</si>
  <si>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</si>
  <si>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</si>
  <si>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</si>
  <si>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</si>
  <si>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</si>
  <si>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</si>
  <si>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</si>
  <si>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</si>
  <si>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</si>
  <si>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</si>
  <si>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</si>
  <si>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</si>
  <si>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</si>
  <si>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</si>
  <si>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</si>
  <si>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</si>
  <si>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</si>
  <si>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</si>
  <si>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</si>
  <si>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</si>
  <si>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</si>
  <si>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</si>
  <si>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</si>
  <si>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</si>
  <si>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</si>
  <si>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</si>
  <si>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</si>
  <si>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</si>
  <si>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</si>
  <si>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</si>
  <si>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</si>
  <si>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</si>
  <si>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</si>
  <si>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</si>
  <si>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</si>
  <si>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</si>
  <si>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</si>
  <si>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</si>
  <si>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</si>
  <si>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</si>
  <si>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</si>
  <si>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</si>
  <si>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</si>
  <si>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</si>
  <si>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</si>
  <si>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</si>
  <si>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</si>
  <si>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</si>
  <si>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</si>
  <si>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</si>
  <si>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</si>
  <si>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</si>
  <si>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</si>
  <si>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</si>
  <si>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</si>
  <si>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</si>
  <si>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</si>
  <si>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</si>
  <si>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</si>
  <si>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</si>
  <si>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</si>
  <si>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</si>
  <si>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</si>
  <si>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</si>
  <si>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</si>
  <si>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</si>
  <si>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</si>
  <si>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</si>
  <si>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</si>
  <si>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</si>
  <si>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</si>
  <si>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</si>
  <si>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</si>
  <si>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</si>
  <si>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</si>
  <si>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</si>
  <si>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</si>
  <si>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</si>
  <si>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</si>
  <si>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</si>
  <si>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</si>
  <si>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</si>
  <si>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</si>
  <si>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</si>
  <si>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</si>
  <si>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</si>
  <si>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</si>
  <si>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</si>
  <si>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</si>
  <si>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</si>
  <si>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</si>
  <si>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</si>
  <si>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</si>
  <si>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</si>
  <si>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</si>
  <si>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</si>
  <si>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</si>
  <si>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</si>
  <si>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</si>
  <si>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</si>
  <si>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</si>
  <si>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</si>
  <si>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</si>
  <si>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</si>
  <si>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</si>
  <si>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</si>
  <si>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</si>
  <si>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</si>
  <si>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</si>
  <si>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</si>
  <si>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</si>
  <si>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</si>
  <si>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</si>
  <si>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</si>
  <si>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</si>
  <si>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</si>
  <si>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</si>
  <si>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</si>
  <si>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</si>
  <si>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</si>
  <si>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</si>
  <si>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</si>
  <si>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</si>
  <si>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</si>
  <si>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</si>
  <si>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</si>
  <si>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</si>
  <si>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</si>
  <si>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</si>
  <si>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</si>
  <si>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</si>
  <si>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</si>
  <si>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</si>
  <si>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</si>
  <si>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</si>
  <si>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</si>
  <si>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</si>
  <si>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</si>
  <si>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</si>
  <si>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</si>
  <si>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</si>
  <si>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</si>
  <si>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</si>
  <si>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</si>
  <si>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</si>
  <si>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</si>
  <si>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</si>
  <si>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</si>
  <si>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</si>
  <si>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</si>
  <si>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</si>
  <si>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</si>
  <si>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</si>
  <si>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</si>
  <si>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</si>
  <si>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</si>
  <si>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</si>
  <si>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</si>
  <si>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</si>
  <si>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</si>
  <si>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</si>
  <si>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</si>
  <si>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</si>
  <si>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</si>
  <si>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</si>
  <si>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</si>
  <si>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</si>
  <si>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</si>
  <si>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</si>
  <si>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</si>
  <si>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</si>
  <si>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</si>
  <si>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</si>
  <si>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</si>
  <si>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</si>
  <si>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</si>
  <si>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</si>
  <si>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</si>
  <si>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</si>
  <si>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</si>
  <si>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</si>
  <si>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</si>
  <si>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</si>
  <si>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</si>
  <si>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</si>
  <si>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</si>
  <si>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</si>
  <si>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</si>
  <si>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</si>
  <si>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</si>
  <si>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</si>
  <si>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</si>
  <si>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</si>
  <si>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</si>
  <si>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</si>
  <si>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</si>
  <si>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</si>
  <si>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</si>
  <si>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</si>
  <si>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</si>
  <si>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</si>
  <si>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</si>
  <si>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</si>
  <si>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</si>
  <si>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</si>
  <si>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</si>
  <si>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</si>
  <si>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</si>
  <si>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</si>
  <si>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</si>
  <si>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</si>
  <si>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</si>
  <si>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</si>
  <si>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</si>
  <si>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</si>
  <si>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</si>
  <si>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</si>
  <si>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</si>
  <si>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</si>
  <si>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</si>
  <si>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</si>
  <si>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</si>
  <si>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</si>
  <si>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</si>
  <si>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</si>
  <si>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</si>
  <si>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</si>
  <si>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</si>
  <si>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</si>
  <si>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</si>
  <si>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</si>
  <si>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</si>
  <si>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</si>
  <si>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</si>
  <si>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</si>
  <si>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</si>
  <si>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</si>
  <si>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</si>
  <si>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</si>
  <si>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</si>
  <si>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</si>
  <si>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</si>
  <si>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</si>
  <si>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</si>
  <si>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</si>
  <si>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</si>
  <si>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</si>
  <si>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</si>
  <si>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</si>
  <si>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</si>
  <si>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</si>
  <si>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</si>
  <si>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</si>
  <si>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</si>
  <si>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</si>
  <si>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</si>
  <si>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</si>
  <si>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</si>
  <si>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</si>
  <si>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</si>
  <si>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</si>
  <si>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</si>
  <si>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</si>
  <si>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</si>
  <si>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</si>
  <si>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</si>
  <si>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</si>
  <si>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</si>
  <si>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</si>
  <si>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</si>
  <si>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</si>
  <si>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</si>
  <si>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</si>
  <si>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</si>
  <si>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</si>
  <si>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</si>
  <si>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</si>
  <si>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</si>
  <si>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</si>
  <si>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</si>
  <si>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</si>
  <si>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</si>
  <si>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</si>
  <si>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</si>
  <si>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</si>
  <si>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</si>
  <si>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</si>
  <si>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</si>
  <si>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</si>
  <si>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</si>
  <si>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</si>
  <si>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</si>
  <si>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</si>
  <si>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</si>
  <si>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</si>
  <si>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</si>
  <si>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</si>
  <si>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</si>
  <si>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</si>
  <si>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</si>
  <si>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</si>
  <si>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</si>
  <si>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</si>
  <si>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</si>
  <si>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</si>
  <si>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</si>
  <si>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</si>
  <si>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</si>
  <si>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</si>
  <si>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</si>
  <si>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</si>
  <si>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</si>
  <si>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</si>
  <si>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</si>
  <si>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</si>
  <si>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</si>
  <si>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</si>
  <si>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</si>
  <si>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</si>
  <si>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</si>
  <si>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</si>
  <si>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</si>
  <si>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</si>
  <si>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</si>
  <si>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</si>
  <si>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</si>
  <si>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</si>
  <si>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</si>
  <si>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</si>
  <si>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</si>
  <si>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</si>
  <si>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</si>
  <si>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</si>
  <si>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</si>
  <si>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</si>
  <si>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</si>
  <si>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</si>
  <si>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</si>
  <si>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</si>
  <si>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</si>
  <si>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</si>
  <si>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</si>
  <si>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</si>
  <si>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</si>
  <si>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</si>
  <si>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</si>
  <si>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</si>
  <si>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</si>
  <si>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</si>
  <si>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</si>
  <si>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</si>
  <si>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</si>
  <si>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</si>
  <si>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</si>
  <si>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</si>
  <si>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</si>
  <si>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</si>
  <si>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</si>
  <si>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</si>
  <si>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</si>
  <si>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</si>
  <si>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</si>
  <si>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</si>
  <si>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</si>
  <si>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</si>
  <si>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</si>
  <si>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</si>
  <si>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</si>
  <si>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</si>
  <si>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</si>
  <si>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</si>
  <si>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</si>
  <si>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</si>
  <si>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</si>
  <si>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</si>
  <si>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</si>
  <si>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</si>
  <si>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</si>
  <si>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</si>
  <si>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</si>
  <si>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</si>
  <si>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</si>
  <si>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</si>
  <si>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</si>
  <si>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</si>
  <si>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</si>
  <si>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</si>
  <si>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</si>
  <si>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</si>
  <si>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</si>
  <si>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</si>
  <si>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</si>
  <si>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</si>
  <si>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</si>
  <si>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</si>
  <si>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</si>
  <si>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</si>
  <si>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</si>
  <si>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</si>
  <si>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</si>
  <si>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</si>
  <si>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</si>
  <si>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</si>
  <si>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</si>
  <si>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</si>
  <si>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</si>
  <si>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</si>
  <si>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</si>
  <si>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</si>
  <si>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</si>
  <si>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</si>
  <si>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</si>
  <si>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</si>
  <si>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</si>
  <si>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</si>
  <si>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</si>
  <si>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</si>
  <si>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</si>
  <si>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</si>
  <si>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</si>
  <si>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</si>
  <si>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</si>
  <si>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</si>
  <si>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</si>
  <si>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</si>
  <si>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</si>
  <si>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</si>
  <si>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</si>
  <si>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</si>
  <si>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</si>
  <si>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</si>
  <si>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</si>
  <si>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</si>
  <si>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</si>
  <si>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</si>
  <si>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</si>
  <si>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</si>
  <si>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</si>
  <si>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</si>
  <si>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</si>
  <si>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</si>
  <si>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</si>
  <si>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</si>
  <si>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</si>
  <si>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</si>
  <si>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</si>
  <si>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</si>
  <si>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</si>
  <si>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</si>
  <si>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</si>
  <si>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</si>
  <si>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</si>
  <si>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</si>
  <si>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</si>
  <si>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</si>
  <si>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</si>
  <si>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</si>
  <si>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</si>
  <si>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</si>
  <si>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</si>
  <si>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</si>
  <si>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</si>
  <si>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</si>
  <si>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</si>
  <si>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</si>
  <si>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</si>
  <si>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</si>
  <si>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</si>
  <si>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</si>
  <si>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</si>
  <si>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</si>
  <si>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</si>
  <si>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</si>
  <si>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</si>
  <si>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</si>
  <si>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</si>
  <si>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</si>
  <si>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</si>
  <si>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</si>
  <si>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</si>
  <si>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</si>
  <si>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</si>
  <si>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</si>
  <si>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</si>
  <si>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</si>
  <si>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</si>
  <si>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</si>
  <si>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</si>
  <si>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</si>
  <si>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</si>
  <si>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</si>
  <si>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</si>
  <si>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</si>
  <si>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</si>
  <si>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</si>
  <si>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</si>
  <si>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</si>
  <si>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</si>
  <si>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</si>
  <si>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</si>
  <si>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</si>
  <si>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</si>
  <si>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</si>
  <si>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</si>
  <si>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</si>
  <si>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</si>
  <si>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</si>
  <si>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</si>
  <si>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</si>
  <si>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</si>
  <si>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</si>
  <si>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</si>
  <si>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</si>
  <si>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</si>
  <si>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</si>
  <si>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</si>
  <si>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</si>
  <si>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</si>
  <si>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</si>
  <si>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</si>
  <si>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</si>
  <si>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</si>
  <si>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</si>
  <si>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</si>
  <si>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</si>
  <si>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</si>
  <si>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</si>
  <si>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</si>
  <si>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</si>
  <si>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</si>
  <si>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</si>
  <si>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</si>
  <si>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</si>
  <si>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</si>
  <si>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</si>
  <si>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</si>
  <si>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</si>
  <si>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</si>
  <si>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</si>
  <si>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</si>
  <si>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</si>
  <si>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</si>
  <si>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</si>
  <si>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</si>
  <si>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</si>
  <si>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</si>
  <si>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</si>
  <si>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</si>
  <si>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</si>
  <si>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</si>
  <si>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</si>
  <si>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</si>
  <si>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</si>
  <si>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</si>
  <si>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</si>
  <si>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</si>
  <si>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</si>
  <si>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</si>
  <si>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</si>
  <si>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</si>
  <si>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</si>
  <si>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</si>
  <si>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</si>
  <si>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</si>
  <si>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</si>
  <si>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</si>
  <si>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</si>
  <si>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</si>
  <si>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</si>
  <si>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</si>
  <si>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</si>
  <si>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</si>
  <si>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</si>
  <si>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</si>
  <si>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</si>
  <si>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</si>
  <si>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</si>
  <si>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</si>
  <si>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</si>
  <si>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</si>
  <si>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</si>
  <si>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</si>
  <si>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</si>
  <si>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</si>
  <si>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</si>
  <si>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</si>
  <si>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</si>
  <si>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</si>
  <si>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</si>
  <si>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</si>
  <si>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</si>
  <si>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</si>
  <si>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</si>
  <si>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</si>
  <si>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</si>
  <si>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</si>
  <si>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</si>
  <si>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</si>
  <si>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</si>
  <si>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</si>
  <si>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</si>
  <si>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</si>
  <si>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</si>
  <si>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</si>
  <si>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</si>
  <si>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</si>
  <si>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</si>
  <si>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</si>
  <si>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</si>
  <si>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</si>
  <si>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</si>
  <si>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</si>
  <si>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</si>
  <si>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</si>
  <si>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</si>
  <si>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</si>
  <si>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</si>
  <si>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</si>
  <si>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</si>
  <si>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</si>
  <si>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</si>
  <si>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</si>
  <si>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</si>
  <si>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</si>
  <si>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</si>
  <si>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</si>
  <si>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</si>
  <si>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</si>
  <si>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</si>
  <si>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</si>
  <si>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</si>
  <si>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</si>
  <si>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</si>
  <si>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</si>
  <si>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</si>
  <si>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</si>
  <si>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</si>
  <si>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</si>
  <si>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</si>
  <si>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</si>
  <si>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</si>
  <si>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</si>
  <si>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</si>
  <si>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</si>
  <si>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</si>
  <si>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</si>
  <si>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</si>
  <si>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</si>
  <si>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</si>
  <si>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</si>
  <si>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</si>
  <si>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</si>
  <si>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</si>
  <si>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</si>
  <si>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</si>
  <si>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</si>
  <si>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</si>
  <si>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</si>
  <si>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</si>
  <si>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</si>
  <si>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</si>
  <si>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</si>
  <si>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</si>
  <si>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</si>
  <si>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</si>
  <si>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</si>
  <si>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</si>
  <si>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</si>
  <si>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</si>
  <si>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</si>
  <si>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</si>
  <si>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</si>
  <si>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</si>
  <si>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</si>
  <si>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</si>
  <si>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</si>
  <si>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</si>
  <si>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</si>
  <si>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</si>
  <si>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</si>
  <si>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</si>
  <si>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</si>
  <si>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</si>
  <si>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</si>
  <si>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</si>
  <si>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</si>
  <si>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</si>
  <si>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</si>
  <si>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</si>
  <si>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</si>
  <si>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</si>
  <si>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</si>
  <si>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</si>
  <si>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</si>
  <si>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</si>
  <si>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</si>
  <si>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</si>
  <si>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</si>
  <si>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</si>
  <si>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</si>
  <si>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</si>
  <si>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</si>
  <si>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</si>
  <si>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</si>
  <si>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</si>
  <si>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</si>
  <si>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</si>
  <si>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</si>
  <si>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</si>
  <si>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</si>
  <si>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</si>
  <si>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</si>
  <si>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</si>
  <si>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</si>
  <si>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</si>
  <si>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</si>
  <si>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</si>
  <si>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</si>
  <si>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</si>
  <si>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</si>
  <si>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</si>
  <si>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</si>
  <si>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</si>
  <si>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</si>
  <si>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</si>
  <si>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</si>
  <si>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</si>
  <si>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</si>
  <si>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</si>
  <si>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</si>
  <si>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</si>
  <si>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</si>
  <si>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</si>
  <si>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</si>
  <si>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</si>
  <si>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</si>
  <si>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</si>
  <si>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</si>
  <si>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</si>
  <si>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</si>
  <si>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</si>
  <si>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</si>
  <si>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</si>
  <si>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</si>
  <si>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</si>
  <si>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</si>
  <si>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</si>
  <si>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</si>
  <si>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</si>
  <si>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</si>
  <si>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</si>
  <si>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</si>
  <si>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</si>
  <si>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</si>
  <si>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</si>
  <si>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</si>
  <si>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</si>
  <si>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</si>
  <si>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</si>
  <si>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</si>
  <si>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</si>
  <si>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</si>
  <si>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</si>
  <si>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</si>
  <si>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</si>
  <si>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</si>
  <si>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</si>
  <si>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</si>
  <si>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</si>
  <si>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</si>
  <si>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</si>
  <si>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</si>
  <si>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</si>
  <si>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</si>
  <si>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</si>
  <si>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</si>
  <si>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</si>
  <si>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</si>
  <si>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</si>
  <si>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</si>
  <si>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</si>
  <si>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</si>
  <si>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</si>
  <si>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</si>
  <si>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</si>
  <si>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</si>
  <si>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</si>
  <si>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</si>
  <si>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</si>
  <si>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</si>
  <si>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</si>
  <si>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</si>
  <si>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</si>
  <si>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</si>
  <si>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</si>
  <si>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</si>
  <si>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</si>
  <si>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</si>
  <si>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</si>
  <si>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</si>
  <si>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</si>
  <si>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</si>
  <si>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</si>
  <si>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</si>
  <si>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</si>
  <si>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</si>
  <si>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</si>
  <si>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</si>
  <si>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</si>
  <si>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</si>
  <si>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</si>
  <si>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</si>
  <si>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</si>
  <si>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</si>
  <si>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</si>
  <si>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</si>
  <si>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</si>
  <si>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</si>
  <si>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</si>
  <si>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</si>
  <si>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</si>
  <si>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</si>
  <si>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</si>
  <si>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</si>
  <si>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</si>
  <si>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</si>
  <si>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</si>
  <si>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</si>
  <si>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</si>
  <si>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</si>
  <si>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</si>
  <si>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</si>
  <si>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</si>
  <si>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</si>
  <si>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</si>
  <si>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</si>
  <si>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</si>
  <si>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</si>
  <si>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</si>
  <si>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</si>
  <si>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</si>
  <si>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</si>
  <si>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</si>
  <si>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</si>
  <si>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</si>
  <si>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</si>
  <si>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</si>
  <si>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</si>
  <si>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</si>
  <si>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</si>
  <si>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</si>
  <si>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</si>
  <si>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</si>
  <si>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</si>
  <si>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</si>
  <si>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</si>
  <si>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</si>
  <si>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</si>
  <si>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</si>
  <si>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</si>
  <si>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</si>
  <si>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</si>
  <si>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</si>
  <si>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</si>
  <si>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</si>
  <si>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</si>
  <si>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</si>
  <si>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</si>
  <si>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</si>
  <si>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</si>
  <si>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</si>
  <si>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</si>
  <si>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</si>
  <si>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</si>
  <si>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</si>
  <si>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</si>
  <si>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</si>
  <si>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</si>
  <si>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</si>
  <si>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</si>
  <si>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</si>
  <si>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</si>
  <si>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</si>
  <si>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</si>
  <si>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</si>
  <si>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</si>
  <si>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</si>
  <si>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</si>
  <si>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</si>
  <si>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</si>
  <si>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</si>
  <si>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</si>
  <si>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</si>
  <si>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</si>
  <si>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</si>
  <si>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</si>
  <si>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</si>
  <si>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</si>
  <si>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</si>
  <si>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</si>
  <si>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</si>
  <si>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</si>
  <si>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</si>
  <si>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</si>
  <si>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</si>
  <si>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</si>
  <si>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</si>
  <si>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</si>
  <si>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</si>
  <si>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</si>
  <si>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</si>
  <si>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</si>
  <si>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</si>
  <si>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</si>
  <si>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</si>
  <si>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</si>
  <si>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</si>
  <si>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</si>
  <si>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</si>
  <si>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</si>
  <si>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</si>
  <si>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</si>
  <si>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</si>
  <si>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</si>
  <si>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</si>
  <si>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</si>
  <si>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</si>
  <si>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</si>
  <si>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</si>
  <si>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</si>
  <si>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</si>
  <si>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</si>
  <si>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</si>
  <si>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</si>
  <si>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</si>
  <si>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</si>
  <si>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</si>
  <si>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</si>
  <si>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</si>
  <si>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</si>
  <si>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</si>
  <si>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</si>
  <si>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</si>
  <si>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</si>
  <si>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</si>
  <si>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</si>
  <si>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</si>
  <si>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</si>
  <si>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</si>
  <si>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</si>
  <si>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</si>
  <si>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</si>
  <si>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</si>
  <si>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</si>
  <si>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</si>
  <si>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</si>
  <si>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</si>
  <si>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</si>
  <si>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</si>
  <si>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</si>
  <si>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</si>
  <si>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</si>
  <si>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</si>
  <si>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</si>
  <si>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</si>
  <si>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</si>
  <si>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</si>
  <si>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</si>
  <si>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</si>
  <si>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</si>
  <si>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</si>
  <si>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</si>
  <si>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</si>
  <si>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</si>
  <si>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</si>
  <si>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</si>
  <si>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</si>
  <si>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</si>
  <si>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</si>
  <si>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</si>
  <si>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</si>
  <si>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</si>
  <si>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</si>
  <si>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</si>
  <si>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</si>
  <si>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</si>
  <si>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</si>
  <si>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</si>
  <si>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</si>
  <si>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</si>
  <si>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</si>
  <si>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</si>
  <si>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</si>
  <si>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</si>
  <si>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</si>
  <si>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</si>
  <si>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</si>
  <si>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</si>
  <si>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</si>
  <si>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</si>
  <si>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</si>
  <si>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</si>
  <si>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</si>
  <si>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</si>
  <si>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</si>
  <si>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</si>
  <si>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</si>
  <si>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</si>
  <si>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</si>
  <si>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</si>
  <si>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</si>
  <si>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</si>
  <si>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</si>
  <si>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</si>
  <si>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</si>
  <si>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</si>
  <si>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</si>
  <si>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</si>
  <si>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</si>
  <si>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</si>
  <si>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</si>
  <si>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</si>
  <si>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</si>
  <si>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</si>
  <si>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</si>
  <si>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</si>
  <si>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</si>
  <si>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</si>
  <si>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</si>
  <si>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</si>
  <si>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</si>
  <si>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</si>
  <si>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</si>
  <si>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</si>
  <si>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</si>
  <si>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</si>
  <si>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</si>
  <si>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</si>
  <si>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</si>
  <si>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</si>
  <si>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</si>
  <si>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</si>
  <si>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</si>
  <si>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</si>
  <si>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</si>
  <si>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</si>
  <si>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</si>
  <si>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</si>
  <si>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</si>
  <si>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</si>
  <si>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</si>
  <si>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</si>
  <si>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</si>
  <si>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</si>
  <si>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</si>
  <si>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</si>
  <si>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</si>
  <si>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</si>
  <si>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</si>
  <si>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</si>
  <si>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</si>
  <si>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</si>
  <si>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</si>
  <si>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</si>
  <si>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</si>
  <si>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</si>
  <si>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</si>
  <si>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</si>
  <si>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</si>
  <si>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</si>
  <si>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</si>
  <si>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</si>
  <si>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</si>
  <si>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</si>
  <si>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</si>
  <si>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</si>
  <si>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</si>
  <si>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</si>
  <si>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</si>
  <si>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</si>
  <si>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</si>
  <si>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</si>
  <si>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</si>
  <si>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</si>
  <si>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</si>
  <si>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</si>
  <si>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</si>
  <si>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</si>
  <si>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</si>
  <si>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</si>
  <si>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</si>
  <si>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</si>
  <si>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</si>
  <si>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</si>
  <si>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</si>
  <si>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</si>
  <si>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</si>
  <si>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</si>
  <si>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</si>
  <si>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</si>
  <si>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</si>
  <si>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</si>
  <si>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</si>
  <si>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</si>
  <si>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</si>
  <si>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</si>
  <si>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</si>
  <si>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</si>
  <si>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</si>
  <si>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</si>
  <si>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</si>
  <si>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</si>
  <si>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</si>
  <si>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</si>
  <si>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</si>
  <si>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</si>
  <si>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</si>
  <si>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</si>
  <si>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</si>
  <si>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</si>
  <si>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</si>
  <si>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</si>
  <si>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</si>
  <si>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</si>
  <si>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</si>
  <si>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</si>
  <si>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</si>
  <si>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</si>
  <si>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</si>
  <si>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</si>
  <si>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</si>
  <si>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</si>
  <si>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</si>
  <si>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</si>
  <si>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</si>
  <si>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</si>
  <si>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</si>
  <si>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</si>
  <si>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</si>
  <si>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</si>
  <si>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</si>
  <si>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</si>
  <si>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</si>
  <si>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</si>
  <si>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</si>
  <si>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</si>
  <si>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</si>
  <si>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</si>
  <si>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</si>
  <si>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</si>
  <si>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</si>
  <si>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</si>
  <si>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</si>
  <si>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</si>
  <si>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</si>
  <si>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</si>
  <si>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</si>
  <si>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</si>
  <si>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</si>
  <si>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</si>
  <si>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</si>
  <si>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</si>
  <si>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</si>
  <si>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</si>
  <si>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</si>
  <si>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</si>
  <si>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</si>
  <si>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</si>
  <si>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</si>
  <si>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</si>
  <si>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</si>
  <si>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</si>
  <si>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</si>
  <si>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</si>
  <si>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</si>
  <si>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</si>
  <si>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</si>
  <si>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</si>
  <si>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</si>
  <si>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</si>
  <si>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</si>
  <si>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</si>
  <si>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</si>
  <si>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</si>
  <si>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</si>
  <si>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</si>
  <si>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</si>
  <si>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</si>
  <si>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</si>
  <si>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</si>
  <si>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</si>
  <si>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</si>
  <si>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</si>
  <si>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</si>
  <si>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</si>
  <si>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</si>
  <si>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</si>
  <si>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</si>
  <si>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</si>
  <si>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</si>
  <si>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</si>
  <si>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</si>
  <si>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</si>
  <si>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</si>
  <si>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</si>
  <si>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</si>
  <si>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</si>
  <si>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</si>
  <si>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</si>
  <si>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</si>
  <si>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</si>
  <si>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</si>
  <si>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</si>
  <si>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</si>
  <si>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</si>
  <si>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</si>
  <si>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</si>
  <si>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</si>
  <si>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</si>
  <si>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</si>
  <si>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</si>
  <si>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</si>
  <si>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</si>
  <si>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</si>
  <si>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</si>
  <si>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</si>
  <si>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</si>
  <si>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</si>
  <si>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</si>
  <si>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</si>
  <si>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</si>
  <si>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</si>
  <si>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</si>
  <si>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</si>
  <si>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</si>
  <si>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</si>
  <si>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</si>
  <si>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</si>
  <si>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</si>
  <si>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</si>
  <si>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</si>
  <si>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</si>
  <si>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</si>
  <si>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</si>
  <si>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</si>
  <si>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</si>
  <si>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</si>
  <si>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</si>
  <si>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</si>
  <si>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</si>
  <si>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</si>
  <si>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</si>
  <si>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</si>
  <si>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</si>
  <si>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</si>
  <si>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</si>
  <si>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</si>
  <si>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</si>
  <si>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</si>
  <si>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</si>
  <si>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</si>
  <si>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</si>
  <si>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</si>
  <si>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</si>
  <si>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</si>
  <si>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</si>
  <si>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</si>
  <si>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</si>
  <si>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</si>
  <si>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</si>
  <si>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</si>
  <si>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</si>
  <si>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</si>
  <si>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</si>
  <si>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</si>
  <si>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</si>
  <si>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</si>
  <si>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</si>
  <si>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</si>
  <si>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</si>
  <si>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</si>
  <si>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</si>
  <si>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</si>
  <si>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</si>
  <si>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</si>
  <si>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</si>
  <si>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</si>
  <si>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</si>
  <si>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</si>
  <si>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</si>
  <si>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</si>
  <si>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</si>
  <si>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</si>
  <si>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</si>
  <si>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</si>
  <si>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</si>
  <si>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</si>
  <si>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</si>
  <si>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</si>
  <si>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</si>
  <si>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</si>
  <si>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</si>
  <si>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</si>
  <si>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</si>
  <si>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</si>
  <si>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</si>
  <si>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</si>
  <si>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</si>
  <si>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</si>
  <si>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</si>
  <si>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</si>
  <si>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</si>
  <si>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</si>
  <si>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</si>
  <si>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</si>
  <si>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</si>
  <si>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</si>
  <si>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</si>
  <si>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</si>
  <si>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</si>
  <si>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</si>
  <si>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</si>
  <si>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</si>
  <si>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</si>
  <si>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</si>
  <si>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</si>
  <si>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</si>
  <si>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</si>
  <si>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</si>
  <si>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</si>
  <si>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</si>
  <si>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</si>
  <si>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</si>
  <si>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</si>
  <si>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</si>
  <si>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</si>
  <si>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</si>
  <si>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</si>
  <si>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</si>
  <si>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</si>
  <si>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</si>
  <si>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</si>
  <si>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</si>
  <si>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</si>
  <si>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</si>
  <si>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</si>
  <si>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</si>
  <si>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</si>
  <si>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</si>
  <si>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</si>
  <si>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</si>
  <si>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</si>
  <si>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</si>
  <si>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</si>
  <si>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</si>
  <si>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</si>
  <si>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</si>
  <si>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</si>
  <si>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</si>
  <si>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</si>
  <si>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</si>
  <si>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</si>
  <si>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</si>
  <si>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</si>
  <si>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</si>
  <si>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</si>
  <si>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</si>
  <si>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</si>
  <si>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</si>
  <si>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</si>
  <si>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</si>
  <si>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</si>
  <si>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</si>
  <si>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</si>
  <si>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</si>
  <si>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</si>
  <si>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</si>
  <si>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</si>
  <si>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</si>
  <si>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</si>
  <si>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</si>
  <si>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</si>
  <si>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</si>
  <si>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</si>
  <si>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</si>
  <si>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</si>
  <si>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</si>
  <si>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</si>
  <si>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</si>
  <si>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</si>
  <si>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</si>
  <si>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</si>
  <si>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</si>
  <si>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</si>
  <si>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</si>
  <si>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</si>
  <si>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</si>
  <si>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</si>
  <si>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</si>
  <si>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</si>
  <si>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</si>
  <si>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</si>
  <si>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</si>
  <si>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</si>
  <si>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</si>
  <si>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</si>
  <si>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</si>
  <si>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</si>
  <si>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</si>
  <si>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</si>
  <si>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</si>
  <si>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</si>
  <si>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</si>
  <si>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</si>
  <si>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</si>
  <si>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</si>
  <si>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</si>
  <si>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</si>
  <si>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</si>
  <si>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</si>
  <si>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</si>
  <si>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</si>
  <si>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</si>
  <si>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</si>
  <si>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</si>
  <si>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</si>
  <si>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</si>
  <si>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</si>
  <si>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</si>
  <si>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</si>
  <si>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</si>
  <si>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</si>
  <si>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</si>
  <si>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</si>
  <si>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</si>
  <si>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</si>
  <si>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</si>
  <si>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</si>
  <si>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</si>
  <si>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</si>
  <si>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</si>
  <si>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</si>
  <si>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</si>
  <si>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</si>
  <si>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</si>
  <si>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</si>
  <si>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</si>
  <si>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</si>
  <si>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</si>
  <si>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</si>
  <si>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</si>
  <si>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</si>
  <si>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</si>
  <si>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</si>
  <si>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</si>
  <si>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</si>
  <si>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</si>
  <si>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</si>
  <si>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</si>
  <si>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</si>
  <si>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</si>
  <si>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</si>
  <si>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</si>
  <si>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</si>
  <si>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</si>
  <si>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</si>
  <si>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</si>
  <si>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</si>
  <si>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</si>
  <si>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</si>
  <si>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</si>
  <si>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</si>
  <si>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</si>
  <si>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</si>
  <si>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</si>
  <si>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</si>
  <si>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</si>
  <si>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</si>
  <si>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</si>
  <si>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</si>
  <si>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</si>
  <si>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</si>
  <si>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</si>
  <si>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</si>
  <si>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</si>
  <si>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</si>
  <si>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</si>
  <si>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</si>
  <si>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</si>
  <si>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</si>
  <si>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</si>
  <si>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</si>
  <si>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</si>
  <si>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</si>
  <si>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</si>
  <si>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</si>
  <si>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</si>
  <si>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</si>
  <si>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</si>
  <si>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</si>
  <si>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</si>
  <si>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</si>
  <si>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</si>
  <si>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</si>
  <si>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</si>
  <si>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</si>
  <si>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</si>
  <si>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</si>
  <si>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</si>
  <si>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</si>
  <si>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</si>
  <si>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</si>
  <si>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</si>
  <si>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</si>
  <si>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</si>
  <si>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</si>
  <si>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</si>
  <si>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</si>
  <si>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</si>
  <si>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</si>
  <si>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</si>
  <si>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</si>
  <si>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</si>
  <si>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</si>
  <si>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</si>
  <si>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</si>
  <si>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</si>
  <si>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</si>
  <si>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</si>
  <si>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</si>
  <si>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</si>
  <si>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</si>
  <si>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</si>
  <si>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</si>
  <si>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</si>
  <si>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</si>
  <si>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</si>
  <si>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</si>
  <si>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</si>
  <si>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</si>
  <si>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</si>
  <si>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</si>
  <si>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</si>
  <si>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</si>
  <si>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</si>
  <si>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</si>
  <si>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</si>
  <si>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</si>
  <si>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</si>
  <si>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</si>
  <si>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</si>
  <si>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</si>
  <si>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</si>
  <si>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</si>
  <si>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</si>
  <si>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</si>
  <si>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</si>
  <si>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</si>
  <si>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</si>
  <si>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</si>
  <si>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</si>
  <si>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</si>
  <si>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</si>
  <si>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</si>
  <si>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</si>
  <si>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</si>
  <si>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</si>
  <si>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</si>
  <si>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</si>
  <si>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</si>
  <si>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</si>
  <si>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</si>
  <si>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</si>
  <si>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</si>
  <si>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</si>
  <si>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</si>
  <si>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</si>
  <si>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</si>
  <si>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</si>
  <si>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</si>
  <si>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</si>
  <si>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</si>
  <si>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</si>
  <si>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</si>
  <si>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</si>
  <si>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</si>
  <si>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</si>
  <si>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</si>
  <si>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</si>
  <si>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</si>
  <si>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</si>
  <si>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</si>
  <si>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</si>
  <si>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</si>
  <si>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</si>
  <si>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</si>
  <si>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</si>
  <si>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</si>
  <si>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</si>
  <si>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</si>
  <si>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</si>
  <si>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</si>
  <si>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</si>
  <si>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</si>
  <si>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</si>
  <si>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</si>
  <si>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</si>
  <si>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</si>
  <si>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</si>
  <si>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</si>
  <si>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</si>
  <si>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</si>
  <si>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</si>
  <si>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</si>
  <si>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</si>
  <si>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</si>
  <si>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</si>
  <si>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</si>
  <si>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</si>
  <si>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</si>
  <si>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</si>
  <si>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</si>
  <si>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</si>
  <si>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</si>
  <si>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</si>
  <si>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</si>
  <si>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</si>
  <si>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</si>
  <si>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</si>
  <si>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</si>
  <si>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</si>
  <si>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</si>
  <si>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</si>
  <si>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</si>
  <si>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</si>
  <si>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</si>
  <si>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</si>
  <si>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</si>
  <si>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</si>
  <si>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</si>
  <si>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</si>
  <si>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</si>
  <si>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</si>
  <si>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</si>
  <si>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</si>
  <si>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</si>
  <si>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</si>
  <si>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</si>
  <si>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</si>
  <si>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</si>
  <si>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</si>
  <si>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</si>
  <si>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</si>
  <si>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</si>
  <si>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</si>
  <si>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</si>
  <si>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</si>
  <si>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</si>
  <si>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</si>
  <si>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</si>
  <si>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</si>
  <si>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</si>
  <si>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</si>
  <si>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</si>
  <si>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</si>
  <si>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</si>
  <si>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</si>
  <si>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</si>
  <si>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</si>
  <si>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</si>
  <si>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</si>
  <si>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</si>
  <si>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</si>
  <si>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</si>
  <si>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</si>
  <si>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</si>
  <si>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</si>
  <si>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</si>
  <si>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</si>
  <si>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</si>
  <si>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</si>
  <si>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</si>
  <si>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</si>
  <si>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</si>
  <si>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</si>
  <si>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</si>
  <si>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</si>
  <si>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</si>
  <si>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</si>
  <si>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</si>
  <si>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</si>
  <si>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</si>
  <si>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</si>
  <si>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</si>
  <si>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</si>
  <si>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</si>
  <si>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</si>
  <si>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</si>
  <si>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</si>
  <si>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</si>
  <si>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</si>
  <si>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</si>
  <si>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</si>
  <si>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</si>
  <si>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</si>
  <si>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</si>
  <si>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</si>
  <si>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</si>
  <si>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</si>
  <si>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</si>
  <si>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</si>
  <si>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</si>
  <si>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</si>
  <si>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</si>
  <si>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</si>
  <si>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</si>
  <si>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</si>
  <si>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</si>
  <si>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</si>
  <si>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</si>
  <si>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</si>
  <si>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</si>
  <si>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</si>
  <si>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</si>
  <si>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</si>
  <si>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</si>
  <si>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</si>
  <si>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</si>
  <si>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</si>
  <si>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</si>
  <si>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</si>
  <si>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</si>
  <si>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</si>
  <si>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</si>
  <si>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</si>
  <si>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</si>
  <si>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</si>
  <si>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</si>
  <si>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</si>
  <si>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</si>
  <si>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</si>
  <si>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</si>
  <si>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</si>
  <si>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</si>
  <si>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</si>
  <si>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</si>
  <si>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</si>
  <si>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</si>
  <si>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</si>
  <si>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</si>
  <si>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</si>
  <si>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</si>
  <si>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</si>
  <si>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</si>
  <si>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</si>
  <si>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</si>
  <si>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</si>
  <si>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</si>
  <si>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</si>
  <si>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</si>
  <si>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</si>
  <si>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</si>
  <si>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</si>
  <si>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</si>
  <si>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</si>
  <si>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</si>
  <si>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</si>
  <si>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</si>
  <si>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</si>
  <si>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</si>
  <si>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</si>
  <si>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</si>
  <si>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</si>
  <si>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</si>
  <si>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</si>
  <si>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</si>
  <si>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</si>
  <si>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</si>
  <si>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</si>
  <si>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</si>
  <si>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</si>
  <si>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</si>
  <si>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</si>
  <si>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</si>
  <si>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</si>
  <si>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</si>
  <si>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</si>
  <si>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</si>
  <si>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</si>
  <si>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</si>
  <si>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</si>
  <si>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</si>
  <si>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</si>
  <si>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</si>
  <si>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</si>
  <si>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</si>
  <si>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</si>
  <si>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</si>
  <si>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</si>
  <si>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</si>
  <si>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</si>
  <si>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</si>
  <si>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</si>
  <si>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</si>
  <si>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</si>
  <si>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</si>
  <si>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</si>
  <si>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</si>
  <si>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</si>
  <si>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</si>
  <si>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</si>
  <si>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</si>
  <si>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</si>
  <si>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</si>
  <si>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</si>
  <si>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</si>
  <si>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</si>
  <si>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</si>
  <si>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</si>
  <si>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</si>
  <si>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</si>
  <si>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</si>
  <si>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</si>
  <si>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</si>
  <si>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</si>
  <si>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</si>
  <si>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</si>
  <si>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</si>
  <si>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</si>
  <si>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</si>
  <si>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</si>
  <si>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</si>
  <si>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</si>
  <si>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</si>
  <si>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</si>
  <si>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</si>
  <si>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</si>
  <si>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</si>
  <si>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</si>
  <si>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</si>
  <si>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</si>
  <si>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</si>
  <si>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</si>
  <si>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</si>
  <si>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</si>
  <si>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</si>
  <si>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</si>
  <si>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</si>
  <si>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</si>
  <si>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</si>
  <si>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</si>
  <si>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</si>
  <si>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</si>
  <si>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</si>
  <si>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</si>
  <si>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</si>
  <si>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</si>
  <si>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</si>
  <si>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</si>
  <si>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</si>
  <si>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</si>
  <si>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</si>
  <si>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</si>
  <si>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</si>
  <si>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</si>
  <si>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</si>
  <si>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</si>
  <si>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</si>
  <si>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</si>
  <si>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</si>
  <si>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</si>
  <si>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</si>
  <si>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</si>
  <si>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</si>
  <si>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</si>
  <si>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</si>
  <si>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</si>
  <si>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</si>
  <si>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</si>
  <si>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</si>
  <si>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</si>
  <si>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</si>
  <si>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</si>
  <si>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</si>
  <si>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</si>
  <si>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</si>
  <si>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</si>
  <si>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</si>
  <si>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</si>
  <si>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</si>
  <si>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</si>
  <si>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</si>
  <si>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</si>
  <si>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</si>
  <si>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</si>
  <si>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</si>
  <si>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</si>
  <si>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</si>
  <si>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</si>
  <si>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</si>
  <si>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</si>
  <si>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</si>
  <si>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</si>
  <si>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</si>
  <si>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</si>
  <si>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</si>
  <si>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</si>
  <si>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</si>
  <si>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</si>
  <si>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</si>
  <si>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</si>
  <si>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</si>
  <si>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</si>
  <si>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</si>
  <si>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</si>
  <si>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</si>
  <si>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</si>
  <si>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</si>
  <si>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</si>
  <si>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</si>
  <si>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</si>
  <si>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</si>
  <si>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</si>
  <si>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</si>
  <si>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</si>
  <si>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</si>
  <si>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</si>
  <si>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</si>
  <si>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</si>
  <si>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</si>
  <si>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</si>
  <si>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</si>
  <si>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</si>
  <si>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</si>
  <si>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</si>
  <si>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</si>
  <si>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</si>
  <si>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</si>
  <si>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</si>
  <si>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</si>
  <si>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</si>
  <si>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</si>
  <si>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</si>
  <si>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</si>
  <si>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</si>
  <si>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</si>
  <si>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</si>
  <si>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</si>
  <si>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</si>
  <si>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</si>
  <si>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</si>
  <si>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</si>
  <si>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</si>
  <si>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</si>
  <si>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</si>
  <si>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</si>
  <si>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</si>
  <si>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</si>
  <si>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</si>
  <si>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</si>
  <si>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</si>
  <si>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</si>
  <si>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</si>
  <si>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</si>
  <si>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</si>
  <si>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</si>
  <si>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</si>
  <si>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</si>
  <si>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</si>
  <si>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</si>
  <si>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</si>
  <si>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</si>
  <si>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</si>
  <si>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</si>
  <si>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</si>
  <si>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</si>
  <si>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</si>
  <si>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</si>
  <si>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</si>
  <si>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</si>
  <si>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</si>
  <si>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</si>
  <si>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</si>
  <si>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</si>
  <si>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</si>
  <si>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</si>
  <si>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</si>
  <si>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</si>
  <si>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</si>
  <si>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</si>
  <si>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</si>
  <si>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</si>
  <si>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</si>
  <si>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</si>
  <si>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</si>
  <si>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</si>
  <si>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</si>
  <si>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</si>
  <si>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</si>
  <si>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</si>
  <si>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</si>
  <si>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</si>
  <si>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</si>
  <si>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</si>
  <si>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</si>
  <si>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</si>
  <si>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</si>
  <si>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</si>
  <si>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</si>
  <si>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</si>
  <si>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</si>
  <si>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</si>
  <si>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</si>
  <si>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</si>
  <si>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</si>
  <si>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</si>
  <si>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</si>
  <si>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</si>
  <si>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</si>
  <si>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</si>
  <si>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</si>
  <si>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</si>
  <si>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</si>
  <si>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</si>
  <si>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</si>
  <si>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</si>
  <si>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</si>
  <si>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</si>
  <si>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</si>
  <si>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</si>
  <si>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</si>
  <si>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</si>
  <si>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</si>
  <si>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</si>
  <si>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</si>
  <si>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</si>
  <si>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</si>
  <si>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</si>
  <si>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</si>
  <si>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</si>
  <si>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</si>
  <si>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</si>
  <si>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</si>
  <si>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</si>
  <si>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</si>
  <si>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</si>
  <si>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</si>
  <si>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</si>
  <si>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</si>
  <si>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</si>
  <si>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</si>
  <si>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</si>
  <si>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</si>
  <si>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</si>
  <si>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</si>
  <si>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</si>
  <si>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</si>
  <si>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</si>
  <si>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</si>
  <si>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</si>
  <si>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</si>
  <si>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</si>
  <si>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</si>
  <si>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</si>
  <si>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</si>
  <si>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</si>
  <si>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</si>
  <si>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</si>
  <si>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</si>
  <si>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</si>
  <si>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</si>
  <si>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</si>
  <si>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</si>
  <si>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</si>
  <si>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</si>
  <si>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</si>
  <si>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</si>
  <si>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</si>
  <si>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</si>
  <si>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</si>
  <si>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</si>
  <si>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</si>
  <si>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</si>
  <si>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</si>
  <si>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</si>
  <si>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</si>
  <si>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</si>
  <si>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</si>
  <si>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</si>
  <si>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</si>
  <si>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</si>
  <si>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</si>
  <si>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</si>
  <si>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</si>
  <si>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</si>
  <si>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</si>
  <si>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</si>
  <si>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</si>
  <si>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</si>
  <si>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</si>
  <si>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</si>
  <si>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</si>
  <si>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</si>
  <si>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</si>
  <si>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</si>
  <si>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</si>
  <si>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</si>
  <si>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</si>
  <si>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</si>
  <si>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</si>
  <si>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</si>
  <si>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</si>
  <si>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</si>
  <si>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</si>
  <si>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</si>
  <si>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</si>
  <si>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</si>
  <si>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</si>
  <si>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</si>
  <si>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</si>
  <si>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</si>
  <si>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</si>
  <si>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</si>
  <si>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</si>
  <si>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</si>
  <si>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</si>
  <si>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</si>
  <si>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</si>
  <si>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</si>
  <si>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</si>
  <si>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</si>
  <si>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</si>
  <si>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</si>
  <si>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</si>
  <si>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</si>
  <si>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</si>
  <si>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</si>
  <si>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</si>
  <si>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</si>
  <si>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</si>
  <si>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</si>
  <si>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</si>
  <si>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</si>
  <si>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</si>
  <si>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</si>
  <si>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</si>
  <si>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</si>
  <si>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</si>
  <si>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</si>
  <si>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</si>
  <si>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</si>
  <si>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</si>
  <si>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</si>
  <si>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</si>
  <si>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</si>
  <si>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</si>
  <si>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</si>
  <si>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</si>
  <si>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</si>
  <si>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</si>
  <si>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</si>
  <si>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</si>
  <si>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</si>
  <si>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</si>
  <si>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</si>
  <si>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</si>
  <si>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</si>
  <si>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</si>
  <si>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</si>
  <si>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</si>
  <si>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</si>
  <si>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</si>
  <si>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</si>
  <si>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</si>
  <si>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</si>
  <si>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</si>
  <si>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</si>
  <si>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</si>
  <si>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</si>
  <si>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</si>
  <si>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</si>
  <si>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</si>
  <si>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</si>
  <si>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</si>
  <si>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</si>
  <si>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</si>
  <si>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</si>
  <si>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</si>
  <si>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</si>
  <si>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</si>
  <si>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</si>
  <si>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</si>
  <si>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</si>
  <si>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</si>
  <si>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</si>
  <si>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</si>
  <si>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</si>
  <si>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</si>
  <si>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</si>
  <si>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</si>
  <si>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</si>
  <si>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</si>
  <si>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</si>
  <si>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</si>
  <si>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</si>
  <si>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</si>
  <si>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</si>
  <si>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</si>
  <si>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</si>
  <si>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</si>
  <si>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</si>
  <si>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</si>
  <si>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</si>
  <si>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</si>
  <si>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</si>
  <si>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</si>
  <si>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</si>
  <si>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</si>
  <si>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</si>
  <si>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</si>
  <si>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</si>
  <si>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</si>
  <si>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</si>
  <si>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</si>
  <si>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</si>
  <si>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</si>
  <si>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</si>
  <si>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</si>
  <si>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</si>
  <si>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</si>
  <si>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</si>
  <si>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</si>
  <si>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</si>
  <si>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</si>
  <si>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</si>
  <si>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</si>
  <si>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</si>
  <si>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</si>
  <si>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</si>
  <si>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</si>
  <si>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</si>
  <si>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</si>
  <si>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</si>
  <si>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</si>
  <si>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</si>
  <si>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</si>
  <si>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</si>
  <si>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</si>
  <si>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</si>
  <si>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</si>
  <si>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65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</si>
  <si>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</si>
  <si>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</si>
  <si>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</si>
  <si>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</si>
  <si>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</si>
  <si>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</si>
  <si>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90 mins</t>
  </si>
  <si>
    <t>PCM-20251120-00000555</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</si>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</sst>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318.41856435185036</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1</v>
      </c>
      <c r="D3" s="133" t="s">
        <v>11783</v>
      </c>
      <c r="E3" s="144" t="s">
        <v>39021</v>
      </c>
      <c r="F3" s="145">
        <v>45981.328993055555</v>
      </c>
      <c r="G3" s="146">
        <f ca="1">IFERROR(NOW()-F3,"-")</f>
        <v>3.7997222221747506E-2</v>
      </c>
      <c r="H3" s="145">
        <v>45981.323993055557</v>
      </c>
      <c r="I3" s="143" t="str">
        <f>IFERROR(VLOOKUP(D3,DB!A:F,6,0),"")</f>
        <v>SCECO</v>
      </c>
      <c r="J3" s="143" t="str">
        <f>IFERROR(VLOOKUP(D3,DB!A:G,7,0),"")</f>
        <v>Dead</v>
      </c>
      <c r="K3" s="147" t="s">
        <v>39024</v>
      </c>
      <c r="L3" s="148" t="str">
        <f>IFERROR(VLOOKUP(D3,DB!A:I,9,0),"")</f>
        <v>Latis</v>
      </c>
    </row>
    <row r="4" spans="1:15" ht="15" customHeight="1">
      <c r="A4" s="142"/>
      <c r="B4" s="143" t="str">
        <f>IFERROR(VLOOKUP(D4,DB!A:K,11,0),"")</f>
        <v/>
      </c>
      <c r="C4" s="143"/>
      <c r="D4" s="133"/>
      <c r="E4" s="144"/>
      <c r="F4" s="145"/>
      <c r="G4" s="146">
        <f ca="1">IFERROR(NOW()-F4,"-")</f>
        <v>45981.366990277776</v>
      </c>
      <c r="H4" s="145"/>
      <c r="I4" s="143" t="str">
        <f>IFERROR(VLOOKUP(D4,DB!A:F,6,0),"")</f>
        <v/>
      </c>
      <c r="J4" s="143" t="str">
        <f>IFERROR(VLOOKUP(D4,DB!A:G,7,0),"")</f>
        <v/>
      </c>
      <c r="K4" s="147"/>
      <c r="L4" s="148" t="str">
        <f>IFERROR(VLOOKUP(D4,DB!A:I,9,0),"")</f>
        <v/>
      </c>
    </row>
    <row r="5" spans="1:15" ht="15" customHeight="1">
      <c r="A5" s="142"/>
      <c r="B5" s="143" t="str">
        <f>IFERROR(VLOOKUP(D5,DB!A:K,11,0),"")</f>
        <v/>
      </c>
      <c r="C5" s="143"/>
      <c r="D5" s="133"/>
      <c r="E5" s="144"/>
      <c r="F5" s="145"/>
      <c r="G5" s="146">
        <f ca="1">IFERROR(NOW()-F5,"-")</f>
        <v>45981.366990277776</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45981.366990277776</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45981.366990277776</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45981.366990277776</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45981.366990277776</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45981.366990277776</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45981.366990277776</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45981.366990277776</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45981.366990277776</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45981.366990277776</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45981.366990277776</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45981.366990277776</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45981.366990277776</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45981.366990277776</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45981.366990277776</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45981.366990277776</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45981.366990277776</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45981.366990277776</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45981.366990277776</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45981.366990277776</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45981.366990277776</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45981.366990277776</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45981.366990277776</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45981.366990277776</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45981.366990277776</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45981.366990277776</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45981.366990277776</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45981.366990277776</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45981.366990277776</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45981.366990277776</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45981.366990277776</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45981.366990277776</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45981.366990277776</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45981.366990277776</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45981.366990277776</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45981.366990277776</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45981.366990277776</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45981.366990277776</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45981.366990277776</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45981.366990277776</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45981.366990277776</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45981.366990277776</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45981.366990277776</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45981.366990277776</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45981.366990277776</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45981.366990277776</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45981.366990277776</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45981.366990277776</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45981.366990277776</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45981.366990277776</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45981.366990277776</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45981.366990277776</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45981.366990277776</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45981.366990277776</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45981.366990277776</v>
      </c>
      <c r="H59" s="145"/>
      <c r="I59" s="143" t="str">
        <f>IFERROR(VLOOKUP(D59,DB!A:F,6,0),"")</f>
        <v/>
      </c>
      <c r="J59" s="143" t="str">
        <f>IFERROR(VLOOKUP(D59,DB!A:G,7,0),"")</f>
        <v/>
      </c>
      <c r="K59" s="147"/>
      <c r="L59" s="148" t="str">
        <f>IFERROR(VLOOKUP(D59,DB!A:I,9,0),"")</f>
        <v/>
      </c>
    </row>
    <row r="60" spans="1:12" ht="15" customHeight="1">
      <c r="A60" s="135"/>
      <c r="B60" s="136" t="str">
        <f>IFERROR(VLOOKUP(D60,DB!A:K,11,0),"")</f>
        <v/>
      </c>
      <c r="C60" s="136"/>
      <c r="D60" s="149"/>
      <c r="E60" s="137"/>
      <c r="F60" s="138"/>
      <c r="G60" s="139">
        <f ca="1">IFERROR(NOW()-F60,"-")</f>
        <v>45981.366990277776</v>
      </c>
      <c r="H60" s="138"/>
      <c r="I60" s="136" t="str">
        <f>IFERROR(VLOOKUP(D60,DB!A:F,6,0),"")</f>
        <v/>
      </c>
      <c r="J60" s="136" t="str">
        <f>IFERROR(VLOOKUP(D60,DB!A:G,7,0),"")</f>
        <v/>
      </c>
      <c r="K60" s="140"/>
      <c r="L60" s="141" t="str">
        <f>IFERROR(VLOOKUP(D60,DB!A:I,9,0),"")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156.36715231481503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24702</v>
      </c>
      <c r="E4" s="84" t="s">
        <v>39102</v>
      </c>
      <c r="F4" s="103">
        <v>45981.303703703707</v>
      </c>
      <c r="G4" s="104">
        <f ca="1">IFERROR(NOW()-F4,"-")</f>
        <v>6.3286574069934431E-2</v>
      </c>
      <c r="H4" s="103">
        <v>45981.297453703701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45981.366990277776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45981.366990277776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45981.366990277776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45981.366990277776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45981.366990277776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45981.366990277776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45981.366990277776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45981.366990277776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45981.366990277776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45981.366990277776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45981.366990277776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45981.366990277776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45981.366990277776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45981.366990277776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45981.366990277776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45981.366990277776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45981.366990277776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45981.366990277776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45981.366990277776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45981.366990277776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45981.366990277776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45981.366990277776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45981.366990277776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45981.366990277776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45981.366990277776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45981.366990277776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45981.366990277776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45981.366990277776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45981.366990277776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45981.366990277776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45981.366990277776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45981.366990277776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45981.366990277776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45981.366990277776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45981.366990277776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45981.366990277776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45981.366990277776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45981.366990277776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45981.366990277776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45981.366990277776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45981.366990277776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45981.366990277776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45981.366990277776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45981.366990277776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45981.366990277776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45981.366990277776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45981.366990277776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45981.366990277776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45981.366990277776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45981.366990277776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45981.366990277776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45981.366990277776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45981.366990277776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45981.366990277776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45981.366990277776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45981.366990277776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45981.366990277776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45981.366990277776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45981.366990277776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45981.366990277776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45981.366990277776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45981.366990277776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45981.366990277776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45981.366990277776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45981.366990277776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45981.366990277776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45981.366990277776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45981.366990277776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45981.366990277776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45981.366990277776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45981.366990277776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45981.366990277776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45981.366990277776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45981.366990277776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45981.366990277776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45981.366990277776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45981.366990277776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45981.366990277776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45981.366990277776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45981.366990277776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45981.366990277776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45981.366990277776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45981.366990277776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45981.366990277776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45981.366990277776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45981.366990277776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45981.366990277776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45981.366990277776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45981.366990277776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45981.366990277776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45981.366990277776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45981.366990277776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45981.366990277776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45981.366990277776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45981.366990277776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45981.366990277776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45981.366990277776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45981.366990277776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45981.366990277776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45981.366990277776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45981.366990277776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45981.366990277776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45981.366990277776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45981.366990277776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45981.366990277776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45981.366990277776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45981.366990277776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45981.366990277776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45981.366990277776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45981.366990277776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45981.366990277776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45981.366990277776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45981.366990277776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45981.366990277776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45981.366990277776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45981.366990277776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45981.366990277776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45981.366990277776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45981.366990277776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45981.366990277776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45981.366990277776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45981.366990277776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45981.366990277776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45981.366990277776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45981.366990277776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45981.366990277776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45981.366990277776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45981.366990277776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45981.366990277776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45981.366990277776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45981.366990277776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45981.366990277776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45981.366990277776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45981.366990277776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45981.366990277776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45981.366990277776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45981.366990277776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45981.366990277776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45981.366990277776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45981.366990277776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45981.366990277776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45981.366990277776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45981.366990277776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45981.366990277776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45981.366990277776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45981.366990277776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45981.366990277776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45981.366990277776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45981.366990277776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45981.366990277776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45981.366990277776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45981.366990277776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45981.366990277776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45981.366990277776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45981.366990277776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45981.366990277776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45981.366990277776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45981.366990277776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45981.366990277776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45981.366990277776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45981.366990277776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45981.366990277776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45981.366990277776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45981.366990277776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45981.366990277776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45981.366990277776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45981.366990277776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45981.366990277776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45981.366990277776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45981.366990277776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45981.366990277776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45981.366990277776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45981.366990277776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45981.366990277776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45981.366990277776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45981.366990277776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45981.366990277776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45981.366990277776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45981.366990277776</v>
      </c>
      <c r="H7" s="22"/>
      <c r="I7" s="19" t="str">
        <f>IFERROR(VLOOKUP(D7,DB!A:F,6,0),"")</f>
        <v/>
      </c>
      <c r="J7" s="18" t="str">
        <f>IFERROR(VLOOKUP(D7,DB!A:G,7,0),"")</f>
        <v/>
      </c>
      <c r="K7" s="45"/>
      <c r="L7" s="23" t="str">
        <f>IFERROR(VLOOKUP(D7,DB!A:I,9,0),"")</f>
        <v/>
      </c>
    </row>
    <row r="8" spans="1:13" ht="15" customHeight="1">
      <c r="A8" s="19"/>
      <c r="B8" s="61" t="str">
        <f>IFERROR(VLOOKUP(D8,DB!A:K,11,0),"")</f>
        <v/>
      </c>
      <c r="C8" s="18"/>
      <c r="D8" s="18" t="s">
        <v>39109</v>
      </c>
      <c r="E8" s="18"/>
      <c r="F8" s="20"/>
      <c r="G8" s="21">
        <f t="shared" ca="1" si="0"/>
        <v>45981.366990277776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45981.366990277776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45981.366990277776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45981.366990277776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45981.366990277776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45981.366990277776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45981.366990277776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45981.366990277776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45981.366990277776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45981.366990277776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45981.366990277776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45981.366990277776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45981.366990277776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45981.366990277776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45981.366990277776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45981.366990277776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45981.366990277776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45981.366990277776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45981.366990277776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45981.366990277776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45981.366990277776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45981.366990277776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45981.366990277776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45981.366990277776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45981.366990277776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45981.366990277776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45981.366990277776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45981.366990277776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45981.366990277776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45981.366990277776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45981.366990277776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45981.366990277776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45981.366990277776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45981.366990277776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45981.366990277776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45981.366990277776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45981.366990277776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45981.366990277776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45981.366990277776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45981.366990277776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45981.366990277776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45981.366990277776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45981.366990277776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45981.366990277776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45981.366990277776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45981.366990277776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45981.366990277776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45981.366990277776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45981.366990277776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45981.366990277776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45981.366990277776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45981.366990277776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45981.366990277776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45981.366990277776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45981.366990277776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45981.366990277776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45981.366990277776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45981.366990277776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45981.366990277776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45981.366990277776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45981.366990277776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45981.366990277776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45981.366990277776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45981.366990277776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45981.366990277776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45981.366990277776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45981.366990277776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45981.366990277776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45981.366990277776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45981.366990277776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45981.366990277776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45981.366990277776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45981.366990277776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45981.366990277776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45981.366990277776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45981.366990277776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45981.366990277776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45981.366990277776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45981.366990277776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45981.366990277776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45981.366990277776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45981.366990277776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45981.366990277776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45981.366990277776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45981.366990277776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45981.366990277776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45981.366990277776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45981.366990277776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45981.366990277776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45981.366990277776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45981.366990277776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45981.366990277776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45981.366990277776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45981.366990277776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45981.366990277776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45981.366990277776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45981.366990277776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45981.366990277776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45981.366990277776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45981.366990277776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45981.366990277776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45981.366990277776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45981.366990277776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45981.366990277776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45981.366990277776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45981.366990277776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45981.366990277776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45981.366990277776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45981.366990277776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45981.366990277776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45981.366990277776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45981.366990277776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45981.366990277776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45981.366990277776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45981.366990277776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45981.366990277776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45981.366990277776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45981.366990277776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45981.366990277776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45981.366990277776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45981.366990277776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45981.366990277776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45981.366990277776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45981.366990277776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45981.366990277776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45981.366990277776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45981.366990277776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45981.366990277776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45981.366990277776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45981.366990277776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45981.366990277776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45981.366990277776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45981.366990277776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45981.366990277776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45981.366990277776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45981.366990277776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45981.366990277776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45981.366990277776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45981.366990277776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45981.366990277776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45981.366990277776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45981.366990277776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45981.366990277776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45981.366990277776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45981.366990277776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45981.366990277776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45981.366990277776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45981.366990277776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45981.366990277776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45981.366990277776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45981.366990277776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45981.366990277776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45981.366990277776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45981.366990277776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45981.366990277776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45981.366990277776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45981.366990277776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45981.366990277776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45981.366990277776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45981.366990277776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45981.366990277776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45981.366990277776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45981.366990277776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45981.366990277776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45981.366990277776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45981.366990277776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45981.366990277776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45981.366990277776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45981.366990277776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45981.366990277776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45981.366990277776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45981.366990277776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45981.366990277776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45981.366990277776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45981.366990277776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45981.366990277776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45981.366990277776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45981.366990277776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45981.366990277776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45981.366990277776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45981.366990277776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45981.366990277776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45981.366990277776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45981.366990277776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45981.366990277776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45981.366990277776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45981.366990277776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45981.366990277776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45981.366990277776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45981.366990277776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45981.366990277776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45981.366990277776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45981.366990277776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45981.366990277776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45981.366990277776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45981.366990277776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45981.366990277776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45981.366990277776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45981.366990277776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45981.366990277776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45981.366990277776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45981.366990277776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45981.366990277776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45981.366990277776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45981.366990277776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45981.366990277776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45981.366990277776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45981.366990277776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45981.366990277776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45981.366990277776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45981.366990277776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45981.366990277776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45981.366990277776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45981.366990277776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45981.366990277776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45981.366990277776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45981.366990277776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45981.366990277776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45981.366990277776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45981.366990277776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45981.366990277776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45981.366990277776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45981.366990277776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45981.366990277776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45981.366990277776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45981.366990277776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45981.366990277776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45981.366990277776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45981.366990277776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45981.366990277776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45981.366990277776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45981.366990277776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45981.366990277776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45981.366990277776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45981.366990277776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45981.366990277776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45981.366990277776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45981.366990277776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45981.366990277776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45981.366990277776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45981.366990277776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45981.366990277776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45981.366990277776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45981.366990277776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45981.366990277776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45981.366990277776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45981.366990277776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45981.366990277776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45981.366990277776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45981.366990277776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45981.366990277776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45981.366990277776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45981.366990277776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45981.366990277776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45981.366990277776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45981.366990277776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45981.366990277776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45981.366990277776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45981.366990277776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45981.366990277776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45981.366990277776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45981.366990277776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45981.366990277776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45981.366990277776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45981.366990277776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45981.366990277776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45981.366990277776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45981.366990277776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45981.366990277776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45981.366990277776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45981.366990277776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45981.366990277776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45981.366990277776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45981.366990277776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45981.366990277776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45981.366990277776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45981.366990277776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45981.366990277776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45981.366990277776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45981.366990277776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45981.366990277776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45981.366990277776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45981.366990277776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45981.366990277776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45981.366990277776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45981.366990277776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45981.366990277776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45981.366990277776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45981.366990277776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45981.366990277776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45981.366990277776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45981.366990277776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45981.366990277776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45981.366990277776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45981.366990277776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45981.366990277776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45981.366990277776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45981.366990277776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45981.366990277776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45981.366990277776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45981.366990277776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45981.366990277776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45981.366990277776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45981.366990277776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45981.366990277776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45981.366990277776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45981.366990277776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45981.366990277776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45981.366990277776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45981.366990277776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45981.366990277776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45981.366990277776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45981.366990277776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45981.366990277776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45981.366990277776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45981.366990277776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45981.366990277776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45981.366990277776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45981.366990277776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45981.366990277776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45981.366990277776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45981.366990277776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45981.366990277776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45981.366990277776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45981.366990277776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45981.366990277776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45981.366990277776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45981.366990277776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45981.366990277776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45981.366990277776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45981.366990277776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45981.366990277776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45981.366990277776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45981.366990277776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45981.366990277776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45981.366990277776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45981.366990277776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45981.366990277776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45981.366990277776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45981.366990277776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45981.366990277776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45981.366990277776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45981.366990277776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45981.366990277776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45981.366990277776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45981.366990277776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45981.366990277776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45981.366990277776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45981.366990277776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45981.366990277776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45981.366990277776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45981.366990277776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45981.366990277776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45981.366990277776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45981.366990277776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45981.366990277776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45981.366990277776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45981.366990277776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45981.366990277776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45981.366990277776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45981.366990277776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45981.366990277776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45981.366990277776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45981.366990277776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45981.366990277776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45981.366990277776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45981.366990277776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45981.366990277776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45981.366990277776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45981.366990277776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45981.366990277776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45981.366990277776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45981.366990277776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45981.366990277776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45981.366990277776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45981.366990277776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45981.366990277776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45981.366990277776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45981.366990277776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45981.366990277776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45981.366990277776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45981.366990277776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45981.366990277776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45981.366990277776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45981.366990277776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45981.366990277776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45981.366990277776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45981.366990277776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45981.366990277776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45981.366990277776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45981.366990277776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45981.366990277776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45981.366990277776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45981.366990277776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45981.366990277776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45981.366990277776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45981.366990277776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45981.366990277776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45981.366990277776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45981.366990277776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45981.366990277776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45981.366990277776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45981.366990277776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45981.366990277776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45981.366990277776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45981.366990277776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45981.366990277776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45981.366990277776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45981.366990277776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45981.366990277776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45981.366990277776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45981.366990277776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45981.366990277776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45981.366990277776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45981.366990277776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45981.366990277776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45981.366990277776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45981.366990277776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45981.366990277776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45981.366990277776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45981.366990277776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45981.366990277776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45981.366990277776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45981.366990277776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45981.366990277776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45981.366990277776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45981.366990277776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45981.366990277776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45981.366990277776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45981.366990277776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45981.366990277776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45981.366990277776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45981.366990277776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45981.366990277776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45981.366990277776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45981.366990277776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45981.366990277776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45981.366990277776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45981.366990277776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45981.366990277776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45981.366990277776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45981.366990277776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45981.366990277776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45981.366990277776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45981.366990277776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45981.366990277776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45981.366990277776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45981.366990277776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45981.366990277776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45981.366990277776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45981.366990277776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45981.366990277776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45981.366990277776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45981.366990277776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45981.366990277776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45981.366990277776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45981.366990277776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45981.366990277776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45981.366990277776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45981.366990277776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45981.366990277776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45981.366990277776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45981.366990277776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45981.366990277776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45981.366990277776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45981.366990277776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45981.366990277776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45981.366990277776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45981.366990277776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45981.366990277776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45981.366990277776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45981.366990277776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45981.366990277776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45981.366990277776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45981.366990277776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45981.366990277776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45981.366990277776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45981.366990277776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45981.366990277776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45981.366990277776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45981.366990277776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45981.366990277776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45981.366990277776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45981.366990277776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45981.366990277776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45981.366990277776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45981.366990277776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45981.366990277776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45981.366990277776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45981.366990277776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45981.366990277776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45981.366990277776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45981.366990277776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45981.366990277776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45981.366990277776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45981.366990277776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45981.366990277776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45981.366990277776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45981.366990277776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45981.366990277776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45981.366990277776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45981.366990277776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45981.366990277776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45981.366990277776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45981.366990277776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45981.366990277776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45981.366990277776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45981.366990277776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45981.366990277776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45981.366990277776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45981.366990277776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45981.366990277776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45981.366990277776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45981.366990277776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45981.366990277776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45981.366990277776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45981.366990277776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45981.366990277776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45981.366990277776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45981.366990277776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45981.366990277776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45981.366990277776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45981.366990277776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45981.366990277776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45981.366990277776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45981.366990277776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45981.366990277776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45981.366990277776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45981.366990277776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45981.366990277776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45981.366990277776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45981.366990277776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45981.366990277776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45981.366990277776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45981.366990277776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45981.366990277776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45981.366990277776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45981.366990277776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45981.366990277776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45981.366990277776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45981.366990277776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45981.366990277776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45981.366990277776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45981.366990277776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45981.366990277776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45981.366990277776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45981.366990277776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45981.366990277776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45981.366990277776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45981.366990277776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45981.366990277776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45981.366990277776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45981.366990277776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45981.366990277776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45981.366990277776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45981.366990277776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45981.366990277776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45981.366990277776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45981.366990277776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45981.366990277776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45981.366990277776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45981.366990277776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45981.366990277776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45981.366990277776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45981.366990277776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45981.366990277776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45981.366990277776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45981.366990277776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45981.366990277776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45981.366990277776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45981.366990277776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45981.366990277776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45981.366990277776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45981.366990277776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45981.366990277776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45981.366990277776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45981.366990277776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45981.366990277776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45981.366990277776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45981.366990277776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45981.366990277776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45981.366990277776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45981.366990277776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45981.366990277776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45981.366990277776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45981.366990277776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45981.366990277776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45981.366990277776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45981.366990277776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45981.366990277776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45981.366990277776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45981.366990277776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45981.366990277776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45981.366990277776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45981.366990277776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45981.366990277776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45981.366990277776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45981.366990277776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45981.366990277776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45981.366990277776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45981.366990277776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45981.366990277776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45981.366990277776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45981.366990277776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45981.366990277776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45981.366990277776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45981.366990277776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45981.366990277776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45981.366990277776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45981.366990277776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45981.366990277776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45981.366990277776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45981.366990277776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45981.366990277776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45981.366990277776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45981.366990277776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45981.366990277776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45981.366990277776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45981.366990277776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45981.366990277776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45981.366990277776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45981.366990277776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45981.366990277776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45981.366990277776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45981.366990277776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45981.366990277776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45981.366990277776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45981.366990277776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45981.366990277776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45981.366990277776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45981.366990277776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45981.366990277776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45981.366990277776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45981.366990277776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45981.366990277776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45981.366990277776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45981.366990277776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45981.366990277776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45981.366990277776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45981.366990277776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45981.366990277776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45981.366990277776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45981.366990277776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45981.366990277776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45981.366990277776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45981.366990277776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45981.366990277776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45981.366990277776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45981.366990277776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45981.366990277776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45981.366990277776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45981.366990277776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45981.366990277776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45981.366990277776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45981.366990277776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45981.366990277776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45981.366990277776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45981.366990277776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45981.366990277776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45981.366990277776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45981.366990277776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45981.366990277776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45981.366990277776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45981.366990277776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45981.366990277776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45981.366990277776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45981.366990277776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45981.366990277776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45981.366990277776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45981.366990277776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45981.366990277776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45981.366990277776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45981.366990277776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45981.366990277776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45981.366990277776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45981.366990277776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45981.366990277776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45981.366990277776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45981.366990277776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45981.366990277776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45981.366990277776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45981.366990277776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45981.366990277776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45981.366990277776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45981.366990277776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45981.366990277776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45981.366990277776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45981.366990277776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45981.366990277776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45981.366990277776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45981.366990277776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45981.366990277776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45981.366990277776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45981.366990277776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45981.366990277776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45981.366990277776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45981.366990277776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45981.366990277776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45981.366990277776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45981.366990277776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45981.366990277776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45981.366990277776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45981.366990277776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45981.366990277776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45981.366990277776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45981.366990277776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45981.366990277776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45981.366990277776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45981.366990277776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45981.366990277776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45981.366990277776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45981.366990277776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45981.366990277776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45981.366990277776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45981.366990277776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45981.366990277776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45981.366990277776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45981.366990277776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45981.366990277776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45981.366990277776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45981.366990277776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45981.366990277776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45981.366990277776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45981.366990277776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45981.366990277776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45981.366990277776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45981.366990277776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45981.366990277776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45981.366990277776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45981.366990277776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45981.366990277776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45981.366990277776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45981.366990277776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45981.366990277776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45981.366990277776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45981.366990277776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45981.366990277776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45981.366990277776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45981.366990277776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45981.366990277776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45981.366990277776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45981.366990277776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45981.366990277776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45981.366990277776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45981.366990277776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45981.366990277776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45981.366990277776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45981.366990277776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45981.366990277776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45981.366990277776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45981.366990277776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45981.366990277776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45981.366990277776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45981.366990277776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45981.366990277776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45981.366990277776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45981.366990277776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45981.366990277776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45981.366990277776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45981.366990277776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45981.366990277776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45981.366990277776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45981.366990277776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45981.366990277776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45981.366990277776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45981.366990277776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45981.366990277776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45981.366990277776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45981.366990277776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45981.366990277776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45981.366990277776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45981.366990277776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45981.366990277776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45981.366990277776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45981.366990277776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45981.366990277776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45981.366990277776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45981.366990277776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45981.366990277776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45981.366990277776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45981.366990277776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45981.366990277776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45981.366990277776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45981.366990277776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45981.366990277776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45981.366990277776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45981.366990277776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45981.366990277776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45981.366990277776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45981.366990277776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45981.366990277776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45981.366990277776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45981.366990277776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45981.366990277776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45981.366990277776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45981.366990277776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45981.366990277776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45981.366990277776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45981.366990277776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45981.366990277776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45981.366990277776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45981.366990277776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45981.366990277776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45981.366990277776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45981.366990277776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45981.366990277776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45981.366990277776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45981.366990277776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45981.366990277776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45981.366990277776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45981.366990277776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45981.366990277776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45981.366990277776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45981.366990277776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45981.366990277776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45981.366990277776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45981.366990277776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45981.366990277776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45981.366990277776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45981.366990277776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45981.366990277776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45981.366990277776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45981.366990277776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45981.366990277776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45981.366990277776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45981.366990277776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45981.366990277776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45981.366990277776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45981.366990277776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45981.366990277776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45981.366990277776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45981.366990277776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45981.366990277776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45981.366990277776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45981.366990277776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45981.366990277776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45981.366990277776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45981.366990277776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45981.366990277776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45981.366990277776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45981.366990277776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45981.366990277776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45981.366990277776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45981.366990277776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45981.366990277776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45981.366990277776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45981.366990277776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45981.366990277776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45981.366990277776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45981.366990277776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45981.366990277776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45981.366990277776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45981.366990277776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45981.366990277776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45981.366990277776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45981.366990277776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45981.366990277776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45981.366990277776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45981.366990277776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45981.366990277776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45981.366990277776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45981.366990277776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45981.366990277776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45981.366990277776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45981.366990277776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45981.366990277776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45981.366990277776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45981.366990277776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45981.366990277776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45981.366990277776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45981.366990277776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45981.366990277776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45981.366990277776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45981.366990277776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45981.366990277776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45981.366990277776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45981.366990277776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45981.366990277776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45981.366990277776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45981.366990277776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45981.366990277776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45981.366990277776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45981.366990277776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45981.366990277776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45981.366990277776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45981.366990277776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45981.366990277776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45981.366990277776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45981.366990277776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45981.366990277776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45981.366990277776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45981.366990277776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45981.366990277776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45981.366990277776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45981.366990277776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45981.366990277776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45981.366990277776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45981.366990277776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45981.366990277776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45981.366990277776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45981.366990277776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45981.366990277776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45981.366990277776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45981.366990277776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45981.366990277776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45981.366990277776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45981.366990277776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45981.366990277776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45981.366990277776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45981.366990277776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45981.366990277776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45981.366990277776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45981.366990277776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45981.366990277776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45981.366990277776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45981.366990277776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45981.366990277776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45981.366990277776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45981.366990277776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45981.366990277776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45981.366990277776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45981.366990277776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45981.366990277776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45981.366990277776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45981.366990277776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45981.366990277776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45981.366990277776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45981.366990277776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45981.366990277776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45981.366990277776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45981.366990277776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45981.366990277776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45981.366990277776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45981.366990277776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45981.366990277776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45981.366990277776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45981.366990277776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45981.366990277776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45981.366990277776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45981.366990277776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45981.366990277776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45981.366990277776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45981.366990277776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45981.366990277776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45981.366990277776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45981.366990277776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45981.366990277776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45981.366990277776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45981.366990277776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45981.366990277776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45981.366990277776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45981.366990277776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45981.366990277776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45981.366990277776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45981.366990277776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45981.366990277776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45981.366990277776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45981.366990277776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45981.366990277776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45981.366990277776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45981.366990277776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45981.366990277776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45981.366990277776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45981.366990277776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45981.366990277776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45981.366990277776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45981.366990277776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277.8862726851803</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36478</v>
      </c>
      <c r="E3" s="94" t="s">
        <v>39021</v>
      </c>
      <c r="F3" s="95">
        <v>45981.158333333333</v>
      </c>
      <c r="G3" s="96">
        <f t="shared" ref="G3:G46" ca="1" si="0">IFERROR(NOW()-F3,"")</f>
        <v>0.20865694444364635</v>
      </c>
      <c r="H3" s="95">
        <v>45981.152881944443</v>
      </c>
      <c r="I3" s="113" t="str">
        <f>IFERROR(VLOOKUP(D3,DB!A:F,6,0),"")</f>
        <v>Generator-SG</v>
      </c>
      <c r="J3" s="113" t="str">
        <f>IFERROR(VLOOKUP(D3,DB!A:G,7,0),"")</f>
        <v>Dead</v>
      </c>
      <c r="K3" s="97" t="s">
        <v>39113</v>
      </c>
      <c r="L3" s="91" t="str">
        <f>IFERROR(VLOOKUP(D3,DB!A:I,9,0),"")</f>
        <v>Latis</v>
      </c>
    </row>
    <row r="4" spans="1:16" ht="15" customHeight="1">
      <c r="A4" s="113" t="s">
        <v>39114</v>
      </c>
      <c r="B4" s="113" t="str">
        <f>IFERROR(VLOOKUP(D4,DB!A:K,11,0),"")</f>
        <v>R4</v>
      </c>
      <c r="C4" s="93">
        <v>1</v>
      </c>
      <c r="D4" s="91" t="s">
        <v>36792</v>
      </c>
      <c r="E4" s="94" t="s">
        <v>39021</v>
      </c>
      <c r="F4" s="95"/>
      <c r="G4" s="96">
        <f t="shared" ca="1" si="0"/>
        <v>45981.366990277776</v>
      </c>
      <c r="H4" s="95">
        <v>45981.294444444444</v>
      </c>
      <c r="I4" s="113" t="str">
        <f>IFERROR(VLOOKUP(D4,DB!A:F,6,0),"")</f>
        <v>Generator-SG</v>
      </c>
      <c r="J4" s="113" t="str">
        <f>IFERROR(VLOOKUP(D4,DB!A:G,7,0),"")</f>
        <v>Dead</v>
      </c>
      <c r="K4" s="97" t="s">
        <v>39115</v>
      </c>
      <c r="L4" s="91" t="str">
        <f>IFERROR(VLOOKUP(D4,DB!A:I,9,0),"")</f>
        <v>Latis</v>
      </c>
    </row>
    <row r="5" spans="1:16" ht="15" customHeight="1">
      <c r="A5" s="113" t="s">
        <v>39116</v>
      </c>
      <c r="B5" s="113" t="str">
        <f>IFERROR(VLOOKUP(D5,DB!A:K,11,0),"")</f>
        <v>R4</v>
      </c>
      <c r="C5" s="93">
        <v>1</v>
      </c>
      <c r="D5" s="91" t="s">
        <v>36975</v>
      </c>
      <c r="E5" s="94" t="s">
        <v>39021</v>
      </c>
      <c r="F5" s="95">
        <v>45981.312430555554</v>
      </c>
      <c r="G5" s="96">
        <f t="shared" ca="1" si="0"/>
        <v>5.4559722222620621E-2</v>
      </c>
      <c r="H5" s="95">
        <v>45981.292361111111</v>
      </c>
      <c r="I5" s="113" t="str">
        <f>IFERROR(VLOOKUP(D5,DB!A:F,6,0),"")</f>
        <v>SCECO</v>
      </c>
      <c r="J5" s="113" t="str">
        <f>IFERROR(VLOOKUP(D5,DB!A:G,7,0),"")</f>
        <v>Dead</v>
      </c>
      <c r="K5" s="97" t="s">
        <v>39117</v>
      </c>
      <c r="L5" s="91" t="str">
        <f>IFERROR(VLOOKUP(D5,DB!A:I,9,0),"")</f>
        <v>Latis</v>
      </c>
    </row>
    <row r="6" spans="1:16" ht="15" customHeight="1">
      <c r="A6" s="113" t="s">
        <v>39114</v>
      </c>
      <c r="B6" s="113" t="str">
        <f>IFERROR(VLOOKUP(D6,DB!A:K,11,0),"")</f>
        <v>R4</v>
      </c>
      <c r="C6" s="93">
        <v>1</v>
      </c>
      <c r="D6" s="91" t="s">
        <v>29727</v>
      </c>
      <c r="E6" s="94" t="s">
        <v>39021</v>
      </c>
      <c r="F6" s="95"/>
      <c r="G6" s="96">
        <f t="shared" ca="1" si="0"/>
        <v>45981.366990277776</v>
      </c>
      <c r="H6" s="95">
        <v>45981.291666666664</v>
      </c>
      <c r="I6" s="113" t="str">
        <f>IFERROR(VLOOKUP(D6,DB!A:F,6,0),"")</f>
        <v>SCECO</v>
      </c>
      <c r="J6" s="113" t="str">
        <f>IFERROR(VLOOKUP(D6,DB!A:G,7,0),"")</f>
        <v>Vandalized+Dead</v>
      </c>
      <c r="K6" s="97" t="s">
        <v>39117</v>
      </c>
      <c r="L6" s="91" t="str">
        <f>IFERROR(VLOOKUP(D6,DB!A:I,9,0),"")</f>
        <v>Latis</v>
      </c>
    </row>
    <row r="7" spans="1:16" ht="15" customHeight="1">
      <c r="A7" s="113"/>
      <c r="B7" s="113" t="str">
        <f>IFERROR(VLOOKUP(D7,DB!A:K,11,0),"")</f>
        <v>R4</v>
      </c>
      <c r="C7" s="93"/>
      <c r="D7" s="91" t="s">
        <v>37275</v>
      </c>
      <c r="E7" s="94"/>
      <c r="F7" s="95"/>
      <c r="G7" s="96">
        <f t="shared" ca="1" si="0"/>
        <v>45981.366990277776</v>
      </c>
      <c r="H7" s="95"/>
      <c r="I7" s="113" t="str">
        <f>IFERROR(VLOOKUP(D7,DB!A:F,6,0),"")</f>
        <v>SCECO</v>
      </c>
      <c r="J7" s="113" t="str">
        <f>IFERROR(VLOOKUP(D7,DB!A:G,7,0),"")</f>
        <v>Dead</v>
      </c>
      <c r="K7" s="97"/>
      <c r="L7" s="91" t="str">
        <f>IFERROR(VLOOKUP(D7,DB!A:I,9,0),"")</f>
        <v>Latis</v>
      </c>
    </row>
    <row r="8" spans="1:16" ht="15" customHeight="1">
      <c r="A8" s="113"/>
      <c r="B8" s="113" t="str">
        <f>IFERROR(VLOOKUP(D8,DB!A:K,11,0),"")</f>
        <v/>
      </c>
      <c r="C8" s="93"/>
      <c r="D8" s="91"/>
      <c r="E8" s="94"/>
      <c r="F8" s="95"/>
      <c r="G8" s="96">
        <f t="shared" ca="1" si="0"/>
        <v>45981.366990277776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45981.366990277776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134"/>
      <c r="E10" s="94"/>
      <c r="F10" s="95"/>
      <c r="G10" s="96">
        <f t="shared" ca="1" si="0"/>
        <v>45981.366990277776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45981.366990277776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45981.366990277776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45981.366990277776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45981.366990277776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45981.366990277776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45981.366990277776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45981.366990277776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45981.366990277776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45981.366990277776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45981.366990277776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45981.366990277776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45981.366990277776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45981.366990277776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45981.366990277776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45981.366990277776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45981.366990277776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45981.366990277776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45981.366990277776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45981.366990277776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45981.366990277776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45981.366990277776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45981.366990277776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45981.366990277776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45981.366990277776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45981.366990277776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45981.366990277776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45981.366990277776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45981.366990277776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45981.366990277776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45981.366990277776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45981.366990277776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45981.366990277776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45981.366990277776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45981.366990277776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45981.366990277776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45981.366990277776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45981.366990277776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45981.366990277776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45981.366990277776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45981.366990277776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45981.366990277776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45981.366990277776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45981.366990277776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45981.366990277776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45981.366990277776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45981.366990277776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45981.366990277776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45981.366990277776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45981.366990277776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45981.366990277776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45981.366990277776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45981.366990277776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45981.366990277776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45981.366990277776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45981.366990277776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45981.366990277776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45981.366990277776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45981.366990277776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45981.366990277776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45981.366990277776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45981.366990277776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45981.366990277776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45981.366990277776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45981.366990277776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45981.366990277776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45981.366990277776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45981.366990277776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45981.366990277776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45981.366990277776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45981.366990277776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45981.366990277776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45981.366990277776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45981.366990277776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45981.366990277776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45981.366990277776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45981.366990277776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45981.366990277776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45981.366990277776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45981.366990277776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45981.366990277776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45981.366990277776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45981.366990277776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45981.366990277776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45981.366990277776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45981.366990277776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45981.366990277776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45981.366990277776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45981.366990277776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45981.366990277776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45981.366990277776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45981.366990277776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45981.366990277776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45981.366990277776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45981.366990277776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45981.366990277776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45981.366990277776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45981.366990277776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45981.366990277776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45981.366990277776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45981.366990277776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45981.366990277776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45981.366990277776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45981.366990277776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45981.366990277776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45981.366990277776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45981.366990277776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45981.366990277776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45981.366990277776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45981.366990277776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45981.366990277776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45981.366990277776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45981.366990277776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45981.366990277776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45981.366990277776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45981.366990277776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45981.366990277776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45981.366990277776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45981.366990277776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45981.366990277776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45981.366990277776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45981.366990277776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45981.366990277776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45981.366990277776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45981.366990277776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45981.366990277776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45981.366990277776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45981.366990277776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45981.366990277776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45981.366990277776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45981.366990277776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45981.366990277776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45981.366990277776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45981.366990277776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45981.366990277776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45981.366990277776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45981.366990277776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45981.366990277776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45981.366990277776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45981.366990277776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45981.366990277776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45981.366990277776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45981.366990277776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45981.366990277776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45981.366990277776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45981.366990277776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45981.366990277776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45981.366990277776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45981.366990277776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45981.366990277776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45981.366990277776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45981.366990277776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45981.366990277776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45981.366990277776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45981.366990277776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45981.366990277776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45981.366990277776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45981.366990277776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45981.366990277776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45981.366990277776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45981.366990277776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45981.366990277776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45981.366990277776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45981.366990277776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45981.366990277776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45981.366990277776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45981.366990277776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45981.366990277776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45981.366990277776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45981.366990277776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45981.366990277776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45981.366990277776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45981.366990277776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45981.366990277776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45981.366990277776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45981.366990277776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45981.366990277776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45981.366990277776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45981.366990277776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45981.366990277776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45981.366990277776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45981.366990277776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45981.366990277776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45981.366990277776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45981.366990277776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45981.366990277776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45981.366990277776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45981.366990277776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45981.366990277776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45981.366990277776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45981.366990277776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45981.366990277776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45981.366990277776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45981.366990277776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45981.366990277776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45981.366990277776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45981.366990277776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45981.366990277776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45981.366990277776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45981.366990277776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45981.366990277776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45981.366990277776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45981.366990277776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45981.366990277776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45981.366990277776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45981.366990277776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45981.366990277776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45981.366990277776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45981.366990277776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45981.366990277776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45981.366990277776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45981.366990277776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45981.366990277776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45981.366990277776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45981.366990277776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45981.366990277776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45981.366990277776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45981.366990277776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45981.366990277776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45981.366990277776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45981.366990277776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45981.366990277776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45981.366990277776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45981.366990277776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45981.366990277776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45981.366990277776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45981.366990277776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45981.366990277776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45981.366990277776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45981.366990277776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45981.366990277776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45981.366990277776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45981.366990277776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45981.366990277776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45981.366990277776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45981.366990277776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45981.366990277776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45981.366990277776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45981.366990277776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45981.366990277776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45981.366990277776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45981.366990277776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45981.366990277776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45981.366990277776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45981.366990277776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45981.366990277776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45981.366990277776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45981.366990277776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45981.366990277776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45981.366990277776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45981.366990277776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45981.366990277776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45981.366990277776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45981.366990277776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45981.366990277776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45981.366990277776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45981.366990277776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45981.366990277776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45981.366990277776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45981.366990277776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45981.366990277776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45981.366990277776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45981.366990277776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45981.366990277776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45981.366990277776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45981.366990277776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45981.366990277776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45981.366990277776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45981.366990277776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45981.366990277776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45981.366990277776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45981.366990277776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45981.366990277776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45981.366990277776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45981.366990277776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45981.366990277776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45981.366990277776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45981.366990277776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45981.366990277776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45981.366990277776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45981.366990277776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45981.366990277776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45981.366990277776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45981.366990277776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45981.366990277776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45981.366990277776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45981.366990277776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45981.366990277776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45981.366990277776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45981.366990277776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45981.366990277776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45981.366990277776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45981.366990277776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66" ca="1" si="5">IFERROR(NOW()-F303,"")</f>
        <v>45981.366990277776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45981.366990277776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45981.366990277776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45981.366990277776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45981.366990277776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45981.366990277776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45981.366990277776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45981.366990277776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45981.366990277776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45981.366990277776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45981.366990277776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45981.366990277776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45981.366990277776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45981.366990277776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45981.366990277776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45981.366990277776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45981.366990277776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45981.366990277776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45981.366990277776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45981.366990277776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45981.366990277776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45981.366990277776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45981.366990277776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45981.366990277776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45981.366990277776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45981.366990277776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45981.366990277776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45981.366990277776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45981.366990277776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45981.366990277776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45981.366990277776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45981.366990277776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45981.366990277776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45981.366990277776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45981.366990277776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45981.366990277776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45981.366990277776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45981.366990277776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45981.366990277776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45981.366990277776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45981.366990277776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45981.366990277776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45981.366990277776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45981.366990277776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45981.366990277776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45981.366990277776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45981.366990277776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45981.366990277776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45981.366990277776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45981.366990277776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45981.366990277776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45981.366990277776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45981.366990277776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45981.366990277776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45981.366990277776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45981.366990277776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45981.366990277776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45981.366990277776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45981.366990277776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45981.366990277776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45981.366990277776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45981.366990277776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45981.366990277776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45981.366990277776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ref="G367:G430" ca="1" si="6">IFERROR(NOW()-F367,"")</f>
        <v>45981.366990277776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45981.366990277776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45981.366990277776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45981.366990277776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45981.366990277776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45981.366990277776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45981.366990277776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45981.366990277776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45981.366990277776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45981.366990277776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45981.366990277776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45981.366990277776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45981.366990277776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45981.366990277776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45981.366990277776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45981.366990277776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45981.366990277776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45981.366990277776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45981.366990277776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45981.366990277776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45981.366990277776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45981.366990277776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45981.366990277776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45981.366990277776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45981.366990277776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45981.366990277776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45981.366990277776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45981.366990277776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45981.366990277776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45981.366990277776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45981.366990277776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45981.366990277776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45981.366990277776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45981.366990277776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45981.366990277776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45981.366990277776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45981.366990277776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45981.366990277776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45981.366990277776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45981.366990277776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45981.366990277776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45981.366990277776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45981.366990277776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45981.366990277776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45981.366990277776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45981.366990277776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45981.366990277776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45981.366990277776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45981.366990277776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45981.366990277776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45981.366990277776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45981.366990277776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45981.366990277776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45981.366990277776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45981.366990277776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45981.366990277776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45981.366990277776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45981.366990277776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45981.366990277776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45981.366990277776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45981.366990277776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45981.366990277776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45981.366990277776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45981.366990277776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ref="G431:G476" ca="1" si="7">IFERROR(NOW()-F431,"")</f>
        <v>45981.366990277776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45981.366990277776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45981.366990277776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45981.366990277776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45981.366990277776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45981.366990277776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45981.366990277776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45981.366990277776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45981.366990277776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45981.366990277776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45981.366990277776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45981.366990277776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45981.366990277776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45981.366990277776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45981.366990277776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45981.366990277776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45981.366990277776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45981.366990277776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45981.366990277776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45981.366990277776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45981.366990277776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45981.366990277776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45981.366990277776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45981.366990277776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45981.366990277776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45981.366990277776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45981.366990277776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45981.366990277776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45981.366990277776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45981.366990277776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45981.366990277776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45981.366990277776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45981.366990277776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45981.366990277776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45981.366990277776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45981.366990277776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45981.366990277776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45981.366990277776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45981.366990277776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45981.366990277776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45981.366990277776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45981.366990277776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45981.366990277776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45981.366990277776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45981.366990277776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45981.366990277776</v>
      </c>
      <c r="H476" s="95"/>
      <c r="I476" s="113" t="str">
        <f>IFERROR(VLOOKUP(D476,DB!A:F,6,0),"")</f>
        <v/>
      </c>
      <c r="J476" s="113" t="str">
        <f>IFERROR(VLOOKUP(D476,DB!A:G,7,0),"")</f>
        <v/>
      </c>
      <c r="K476" s="97"/>
      <c r="L476" s="91" t="str">
        <f>IFERROR(VLOOKUP(D476,DB!A:I,9,0),"")</f>
        <v/>
      </c>
    </row>
  </sheetData>
  <dataValidations count="2">
    <dataValidation allowBlank="1" showInputMessage="1" showErrorMessage="1" sqref="E1" xr:uid="{A4F81451-56CC-4543-9497-104C4E44EE4B}"/>
    <dataValidation type="list" allowBlank="1" showInputMessage="1" showErrorMessage="1" sqref="E2:E4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89.534930092588183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55.178112962959858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32.70587916666409</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3.852187037038675</v>
      </c>
      <c r="H5" s="128">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2</v>
      </c>
      <c r="D6" s="109" t="s">
        <v>34518</v>
      </c>
      <c r="E6" s="109" t="s">
        <v>39021</v>
      </c>
      <c r="F6" s="128">
        <v>45981.284189814818</v>
      </c>
      <c r="G6" s="111">
        <f ca="1">IFERROR(NOW()-F6,"")</f>
        <v>8.2800462958402932E-2</v>
      </c>
      <c r="H6" s="128">
        <v>45981.277175925927</v>
      </c>
      <c r="I6" s="109" t="str">
        <f>IFERROR(VLOOKUP(D6,DB!A:F,6,0),"")</f>
        <v>Generator-SG</v>
      </c>
      <c r="J6" s="109" t="str">
        <f>IFERROR(VLOOKUP(D6,DB!A:G,7,0),"")</f>
        <v>Dead</v>
      </c>
      <c r="K6" s="109" t="s">
        <v>39127</v>
      </c>
      <c r="L6" s="109" t="str">
        <f>IFERROR(VLOOKUP(D6,DB!A:I,9,0),"")</f>
        <v>Latis</v>
      </c>
    </row>
    <row r="7" spans="1:13">
      <c r="A7" s="109" t="s">
        <v>39128</v>
      </c>
      <c r="B7" s="109" t="str">
        <f>IFERROR(VLOOKUP(D7,DB!A:K,11,0),"")</f>
        <v>R5</v>
      </c>
      <c r="C7" s="109">
        <v>1</v>
      </c>
      <c r="D7" s="109" t="s">
        <v>32197</v>
      </c>
      <c r="E7" s="109" t="s">
        <v>39102</v>
      </c>
      <c r="F7" s="128">
        <v>45981.328344907408</v>
      </c>
      <c r="G7" s="111">
        <f ca="1">IFERROR(NOW()-F7,"")</f>
        <v>3.864537036861293E-2</v>
      </c>
      <c r="H7" s="128">
        <v>45981.322337962964</v>
      </c>
      <c r="I7" s="109" t="str">
        <f>IFERROR(VLOOKUP(D7,DB!A:F,6,0),"")</f>
        <v>SCECO</v>
      </c>
      <c r="J7" s="109" t="str">
        <f>IFERROR(VLOOKUP(D7,DB!A:G,7,0),"")</f>
        <v>Dead</v>
      </c>
      <c r="K7" s="109" t="s">
        <v>39129</v>
      </c>
      <c r="L7" s="109" t="str">
        <f>IFERROR(VLOOKUP(D7,DB!A:I,9,0),"")</f>
        <v>Latis</v>
      </c>
    </row>
    <row r="8" spans="1:13">
      <c r="A8" s="109"/>
      <c r="B8" s="109" t="str">
        <f>IFERROR(VLOOKUP(D8,DB!A:K,11,0),"")</f>
        <v/>
      </c>
      <c r="C8" s="109"/>
      <c r="D8"/>
      <c r="E8" s="109"/>
      <c r="F8" s="109"/>
      <c r="G8" s="111">
        <f ca="1">IFERROR(NOW()-F8,"")</f>
        <v>45981.366990277776</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45981.366990277776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45981.366990277776</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45981.366990277776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45981.366990277776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45981.366990277776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45981.366990277776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45981.366990277776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45981.366990277776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45981.366990277776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45981.366990277776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45981.366990277776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45981.366990277776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45981.366990277776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45981.366990277776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45981.366990277776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45981.366990277776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45981.366990277776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45981.366990277776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45981.366990277776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45981.366990277776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45981.366990277776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45981.366990277776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45981.366990277776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45981.366990277776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45981.366990277776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45981.366990277776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45981.366990277776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45981.366990277776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45981.366990277776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45981.366990277776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45981.366990277776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45981.366990277776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45981.366990277776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45981.366990277776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45981.366990277776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45981.366990277776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45981.366990277776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45981.366990277776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45981.366990277776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45981.366990277776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45981.366990277776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45981.366990277776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45981.366990277776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45981.366990277776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45981.366990277776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45981.366990277776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45981.366990277776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45981.366990277776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45981.366990277776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45981.366990277776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45981.366990277776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45981.366990277776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45981.366990277776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45981.366990277776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45981.366990277776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45981.366990277776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45981.366990277776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45981.366990277776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45981.366990277776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45981.366990277776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45981.366990277776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45981.366990277776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45981.366990277776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45981.366990277776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45981.366990277776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45981.366990277776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45981.366990277776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45981.366990277776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45981.366990277776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45981.366990277776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45981.366990277776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45981.366990277776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45981.366990277776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45981.366990277776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45981.366990277776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45981.366990277776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45981.366990277776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45981.366990277776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45981.366990277776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45981.366990277776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45981.366990277776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45981.366990277776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45981.366990277776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45981.366990277776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45981.366990277776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45981.366990277776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45981.366990277776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45981.366990277776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45981.366990277776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45981.366990277776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45981.366990277776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45981.366990277776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45981.366990277776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45981.366990277776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45981.366990277776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45981.366990277776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45981.366990277776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45981.366990277776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45981.366990277776</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45981.366990277776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45981.366990277776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45981.366990277776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45981.366990277776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45981.366990277776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45981.366990277776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45981.366990277776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45981.366990277776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45981.366990277776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45981.366990277776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45981.366990277776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45981.366990277776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45981.366990277776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45981.366990277776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45981.366990277776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45981.366990277776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45981.366990277776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45981.366990277776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45981.366990277776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45981.366990277776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45981.366990277776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45981.366990277776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45981.366990277776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45981.366990277776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45981.366990277776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45981.366990277776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45981.366990277776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45981.366990277776</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39114</v>
      </c>
      <c r="B2" s="119" t="str">
        <f>IFERROR(VLOOKUP(D2,DB!A:K,11,0),"")</f>
        <v>R6</v>
      </c>
      <c r="C2" s="120">
        <v>1</v>
      </c>
      <c r="D2" s="119" t="s">
        <v>33716</v>
      </c>
      <c r="E2" s="109"/>
      <c r="F2" s="121"/>
      <c r="G2" s="104">
        <f t="shared" ref="G2:G16" ca="1" si="0">IFERROR(NOW()-F2,"-")</f>
        <v>45981.366990277776</v>
      </c>
      <c r="H2" s="121">
        <v>45981.300902777781</v>
      </c>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45981.366990277776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45981.366990277776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45981.366990277776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45981.366990277776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45981.366990277776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45981.366990277776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45981.366990277776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45981.366990277776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45981.366990277776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45981.366990277776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45981.366990277776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45981.366990277776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45981.366990277776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45981.366990277776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45981.366990277776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45981.366990277776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45981.366990277776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45981.366990277776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45981.366990277776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45981.366990277776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45981.366990277776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45981.366990277776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45981.366990277776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45981.366990277776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45981.366990277776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45981.366990277776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45981.366990277776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45981.366990277776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45981.366990277776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45981.366990277776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45981.366990277776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45981.366990277776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45981.366990277776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45981.366990277776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45981.366990277776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45981.366990277776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45981.366990277776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45981.366990277776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45981.366990277776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45981.366990277776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45981.366990277776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45981.366990277776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45981.366990277776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45981.366990277776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45981.366990277776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45981.366990277776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45981.366990277776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45981.366990277776</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