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319" documentId="120_S{2AC9BD13-BADA-5192-A53E-5A8FF88502F6}" xr6:coauthVersionLast="47" xr6:coauthVersionMax="47" xr10:uidLastSave="{DE764AC8-8DF3-47D5-93D7-045C9B21736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J8" i="5"/>
  <c r="I8" i="5"/>
  <c r="G8" i="5"/>
  <c r="B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<sst xmlns="http://schemas.openxmlformats.org/spreadsheetml/2006/main" count="181533" uniqueCount="39145">
  <si>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</si>
  <si>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</si>
  <si>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</si>
  <si>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</si>
  <si>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</si>
  <si>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</si>
  <si>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</si>
  <si>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</si>
  <si>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</si>
  <si>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</si>
  <si>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</si>
  <si>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</si>
  <si>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</si>
  <si>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</si>
  <si>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</si>
  <si>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</si>
  <si>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</si>
  <si>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</si>
  <si>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</si>
  <si>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</si>
  <si>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</si>
  <si>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</si>
  <si>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</si>
  <si>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</si>
  <si>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</si>
  <si>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</si>
  <si>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</si>
  <si>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</si>
  <si>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</si>
  <si>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</si>
  <si>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</si>
  <si>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</si>
  <si>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</si>
  <si>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</si>
  <si>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</si>
  <si>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</si>
  <si>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</si>
  <si>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</si>
  <si>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</si>
  <si>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</si>
  <si>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</si>
  <si>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</si>
  <si>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</si>
  <si>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</si>
  <si>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</si>
  <si>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</si>
  <si>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</si>
  <si>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</si>
  <si>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</si>
  <si>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</si>
  <si>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</si>
  <si>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</si>
  <si>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</si>
  <si>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</si>
  <si>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</si>
  <si>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</si>
  <si>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</si>
  <si>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</si>
  <si>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</si>
  <si>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</si>
  <si>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</si>
  <si>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</si>
  <si>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</si>
  <si>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</si>
  <si>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</si>
  <si>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</si>
  <si>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</si>
  <si>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</si>
  <si>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</si>
  <si>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</si>
  <si>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</si>
  <si>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</si>
  <si>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</si>
  <si>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</si>
  <si>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</si>
  <si>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</si>
  <si>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</si>
  <si>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</si>
  <si>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</si>
  <si>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</si>
  <si>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</si>
  <si>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</si>
  <si>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</si>
  <si>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</si>
  <si>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</si>
  <si>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</si>
  <si>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</si>
  <si>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</si>
  <si>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</si>
  <si>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</si>
  <si>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</si>
  <si>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</si>
  <si>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</si>
  <si>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</si>
  <si>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</si>
  <si>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</si>
  <si>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</si>
  <si>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</si>
  <si>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</si>
  <si>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</si>
  <si>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</si>
  <si>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</si>
  <si>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</si>
  <si>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</si>
  <si>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</si>
  <si>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</si>
  <si>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</si>
  <si>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</si>
  <si>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</si>
  <si>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</si>
  <si>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</si>
  <si>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</si>
  <si>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</si>
  <si>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</si>
  <si>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</si>
  <si>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</si>
  <si>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</si>
  <si>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</si>
  <si>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</si>
  <si>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</si>
  <si>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</si>
  <si>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</si>
  <si>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</si>
  <si>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</si>
  <si>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</si>
  <si>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</si>
  <si>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</si>
  <si>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</si>
  <si>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</si>
  <si>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</si>
  <si>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</si>
  <si>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</si>
  <si>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</si>
  <si>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</si>
  <si>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</si>
  <si>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</si>
  <si>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</si>
  <si>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</si>
  <si>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</si>
  <si>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</si>
  <si>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</si>
  <si>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</si>
  <si>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</si>
  <si>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</si>
  <si>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</si>
  <si>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</si>
  <si>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</si>
  <si>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</si>
  <si>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</si>
  <si>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</si>
  <si>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</si>
  <si>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</si>
  <si>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</si>
  <si>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</si>
  <si>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</si>
  <si>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</si>
  <si>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</si>
  <si>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</si>
  <si>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</si>
  <si>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</si>
  <si>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</si>
  <si>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</si>
  <si>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</si>
  <si>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</si>
  <si>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</si>
  <si>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</si>
  <si>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</si>
  <si>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</si>
  <si>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</si>
  <si>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</si>
  <si>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</si>
  <si>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</si>
  <si>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</si>
  <si>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</si>
  <si>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</si>
  <si>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</si>
  <si>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</si>
  <si>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</si>
  <si>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</si>
  <si>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</si>
  <si>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</si>
  <si>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</si>
  <si>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</si>
  <si>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</si>
  <si>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</si>
  <si>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</si>
  <si>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</si>
  <si>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</si>
  <si>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</si>
  <si>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</si>
  <si>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</si>
  <si>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</si>
  <si>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</si>
  <si>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</si>
  <si>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</si>
  <si>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</si>
  <si>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</si>
  <si>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</si>
  <si>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</si>
  <si>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</si>
  <si>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</si>
  <si>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</si>
  <si>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</si>
  <si>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</si>
  <si>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</si>
  <si>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</si>
  <si>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</si>
  <si>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</si>
  <si>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</si>
  <si>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</si>
  <si>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</si>
  <si>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</si>
  <si>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</si>
  <si>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</si>
  <si>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</si>
  <si>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</si>
  <si>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</si>
  <si>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</si>
  <si>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</si>
  <si>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</si>
  <si>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</si>
  <si>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</si>
  <si>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</si>
  <si>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</si>
  <si>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</si>
  <si>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</si>
  <si>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</si>
  <si>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</si>
  <si>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</si>
  <si>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</si>
  <si>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</si>
  <si>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</si>
  <si>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</si>
  <si>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</si>
  <si>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</si>
  <si>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</si>
  <si>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</si>
  <si>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</si>
  <si>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</si>
  <si>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</si>
  <si>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</si>
  <si>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</si>
  <si>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</si>
  <si>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</si>
  <si>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</si>
  <si>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</si>
  <si>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</si>
  <si>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</si>
  <si>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</si>
  <si>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</si>
  <si>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</si>
  <si>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</si>
  <si>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</si>
  <si>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</si>
  <si>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</si>
  <si>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</si>
  <si>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</si>
  <si>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</si>
  <si>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</si>
  <si>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</si>
  <si>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</si>
  <si>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</si>
  <si>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</si>
  <si>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</si>
  <si>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</si>
  <si>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</si>
  <si>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</si>
  <si>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</si>
  <si>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</si>
  <si>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</si>
  <si>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</si>
  <si>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</si>
  <si>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</si>
  <si>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</si>
  <si>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</si>
  <si>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</si>
  <si>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</si>
  <si>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</si>
  <si>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</si>
  <si>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</si>
  <si>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</si>
  <si>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</si>
  <si>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</si>
  <si>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</si>
  <si>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</si>
  <si>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</si>
  <si>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</si>
  <si>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</si>
  <si>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</si>
  <si>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</si>
  <si>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</si>
  <si>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</si>
  <si>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</si>
  <si>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</si>
  <si>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</si>
  <si>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</si>
  <si>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</si>
  <si>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</si>
  <si>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</si>
  <si>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</si>
  <si>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</si>
  <si>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</si>
  <si>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</si>
  <si>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</si>
  <si>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</si>
  <si>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</si>
  <si>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</si>
  <si>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</si>
  <si>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</si>
  <si>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</si>
  <si>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</si>
  <si>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</si>
  <si>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</si>
  <si>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</si>
  <si>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</si>
  <si>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</si>
  <si>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</si>
  <si>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</si>
  <si>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</si>
  <si>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</si>
  <si>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</si>
  <si>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</si>
  <si>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</si>
  <si>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</si>
  <si>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</si>
  <si>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</si>
  <si>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</si>
  <si>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</si>
  <si>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</si>
  <si>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</si>
  <si>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</si>
  <si>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</si>
  <si>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</si>
  <si>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</si>
  <si>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</si>
  <si>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</si>
  <si>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</si>
  <si>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</si>
  <si>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</si>
  <si>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</si>
  <si>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</si>
  <si>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</si>
  <si>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</si>
  <si>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</si>
  <si>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</si>
  <si>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</si>
  <si>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</si>
  <si>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</si>
  <si>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</si>
  <si>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</si>
  <si>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</si>
  <si>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</si>
  <si>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</si>
  <si>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</si>
  <si>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</si>
  <si>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</si>
  <si>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</si>
  <si>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</si>
  <si>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</si>
  <si>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</si>
  <si>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</si>
  <si>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</si>
  <si>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</si>
  <si>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</si>
  <si>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</si>
  <si>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</si>
  <si>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</si>
  <si>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</si>
  <si>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</si>
  <si>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</si>
  <si>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</si>
  <si>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</si>
  <si>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</si>
  <si>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</si>
  <si>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</si>
  <si>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</si>
  <si>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</si>
  <si>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</si>
  <si>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</si>
  <si>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</si>
  <si>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</si>
  <si>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</si>
  <si>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</si>
  <si>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</si>
  <si>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</si>
  <si>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</si>
  <si>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</si>
  <si>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</si>
  <si>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</si>
  <si>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</si>
  <si>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</si>
  <si>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</si>
  <si>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</si>
  <si>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</si>
  <si>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</si>
  <si>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</si>
  <si>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</si>
  <si>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</si>
  <si>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</si>
  <si>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</si>
  <si>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</si>
  <si>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</si>
  <si>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</si>
  <si>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</si>
  <si>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</si>
  <si>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</si>
  <si>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</si>
  <si>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</si>
  <si>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</si>
  <si>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</si>
  <si>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</si>
  <si>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</si>
  <si>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</si>
  <si>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</si>
  <si>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</si>
  <si>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</si>
  <si>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</si>
  <si>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</si>
  <si>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</si>
  <si>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</si>
  <si>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</si>
  <si>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</si>
  <si>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</si>
  <si>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</si>
  <si>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</si>
  <si>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</si>
  <si>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</si>
  <si>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</si>
  <si>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</si>
  <si>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</si>
  <si>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</si>
  <si>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</si>
  <si>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</si>
  <si>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</si>
  <si>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</si>
  <si>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</si>
  <si>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</si>
  <si>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</si>
  <si>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</si>
  <si>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</si>
  <si>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</si>
  <si>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</si>
  <si>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</si>
  <si>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</si>
  <si>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</si>
  <si>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</si>
  <si>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</si>
  <si>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</si>
  <si>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</si>
  <si>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</si>
  <si>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</si>
  <si>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</si>
  <si>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</si>
  <si>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</si>
  <si>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</si>
  <si>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</si>
  <si>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</si>
  <si>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</si>
  <si>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</si>
  <si>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</si>
  <si>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</si>
  <si>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</si>
  <si>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</si>
  <si>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</si>
  <si>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</si>
  <si>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</si>
  <si>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</si>
  <si>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</si>
  <si>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</si>
  <si>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</si>
  <si>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</si>
  <si>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</si>
  <si>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</si>
  <si>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</si>
  <si>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</si>
  <si>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</si>
  <si>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</si>
  <si>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</si>
  <si>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</si>
  <si>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</si>
  <si>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</si>
  <si>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</si>
  <si>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</si>
  <si>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</si>
  <si>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</si>
  <si>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</si>
  <si>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</si>
  <si>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</si>
  <si>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</si>
  <si>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</si>
  <si>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</si>
  <si>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</si>
  <si>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</si>
  <si>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</si>
  <si>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</si>
  <si>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</si>
  <si>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</si>
  <si>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</si>
  <si>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</si>
  <si>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</si>
  <si>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</si>
  <si>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</si>
  <si>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</si>
  <si>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</si>
  <si>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</si>
  <si>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</si>
  <si>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</si>
  <si>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</si>
  <si>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</si>
  <si>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</si>
  <si>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</si>
  <si>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</si>
  <si>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</si>
  <si>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</si>
  <si>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</si>
  <si>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</si>
  <si>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</si>
  <si>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</si>
  <si>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</si>
  <si>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</si>
  <si>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</si>
  <si>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</si>
  <si>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</si>
  <si>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</si>
  <si>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</si>
  <si>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</si>
  <si>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</si>
  <si>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</si>
  <si>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</si>
  <si>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</si>
  <si>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</si>
  <si>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</si>
  <si>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</si>
  <si>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</si>
  <si>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</si>
  <si>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</si>
  <si>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</si>
  <si>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</si>
  <si>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</si>
  <si>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</si>
  <si>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</si>
  <si>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</si>
  <si>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</si>
  <si>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</si>
  <si>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</si>
  <si>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</si>
  <si>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</si>
  <si>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</si>
  <si>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</si>
  <si>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</si>
  <si>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</si>
  <si>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</si>
  <si>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</si>
  <si>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</si>
  <si>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</si>
  <si>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</si>
  <si>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</si>
  <si>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</si>
  <si>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</si>
  <si>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</si>
  <si>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</si>
  <si>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</si>
  <si>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</si>
  <si>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</si>
  <si>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</si>
  <si>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</si>
  <si>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</si>
  <si>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</si>
  <si>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</si>
  <si>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</si>
  <si>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</si>
  <si>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</si>
  <si>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</si>
  <si>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</si>
  <si>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</si>
  <si>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</si>
  <si>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</si>
  <si>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</si>
  <si>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</si>
  <si>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</si>
  <si>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</si>
  <si>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</si>
  <si>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</si>
  <si>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</si>
  <si>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</si>
  <si>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</si>
  <si>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</si>
  <si>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</si>
  <si>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</si>
  <si>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</si>
  <si>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</si>
  <si>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</si>
  <si>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</si>
  <si>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</si>
  <si>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</si>
  <si>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</si>
  <si>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</si>
  <si>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</si>
  <si>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</si>
  <si>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</si>
  <si>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</si>
  <si>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</si>
  <si>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</si>
  <si>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</si>
  <si>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</si>
  <si>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</si>
  <si>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</si>
  <si>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</si>
  <si>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</si>
  <si>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</si>
  <si>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</si>
  <si>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</si>
  <si>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</si>
  <si>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</si>
  <si>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</si>
  <si>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</si>
  <si>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</si>
  <si>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</si>
  <si>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</si>
  <si>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</si>
  <si>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</si>
  <si>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</si>
  <si>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</si>
  <si>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</si>
  <si>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</si>
  <si>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</si>
  <si>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</si>
  <si>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</si>
  <si>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</si>
  <si>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</si>
  <si>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</si>
  <si>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</si>
  <si>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</si>
  <si>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</si>
  <si>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</si>
  <si>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</si>
  <si>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</si>
  <si>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</si>
  <si>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</si>
  <si>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</si>
  <si>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</si>
  <si>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</si>
  <si>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</si>
  <si>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</si>
  <si>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</si>
  <si>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</si>
  <si>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</si>
  <si>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</si>
  <si>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</si>
  <si>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</si>
  <si>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</si>
  <si>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</si>
  <si>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</si>
  <si>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</si>
  <si>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</si>
  <si>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</si>
  <si>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</si>
  <si>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</si>
  <si>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</si>
  <si>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</si>
  <si>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</si>
  <si>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</si>
  <si>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</si>
  <si>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</si>
  <si>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</si>
  <si>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</si>
  <si>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</si>
  <si>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</si>
  <si>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</si>
  <si>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</si>
  <si>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</si>
  <si>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</si>
  <si>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</si>
  <si>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</si>
  <si>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</si>
  <si>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</si>
  <si>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</si>
  <si>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</si>
  <si>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</si>
  <si>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</si>
  <si>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</si>
  <si>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</si>
  <si>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</si>
  <si>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</si>
  <si>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</si>
  <si>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</si>
  <si>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</si>
  <si>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</si>
  <si>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</si>
  <si>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</si>
  <si>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</si>
  <si>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</si>
  <si>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</si>
  <si>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</si>
  <si>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</si>
  <si>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</si>
  <si>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</si>
  <si>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</si>
  <si>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</si>
  <si>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</si>
  <si>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</si>
  <si>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</si>
  <si>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</si>
  <si>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</si>
  <si>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</si>
  <si>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</si>
  <si>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</si>
  <si>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</si>
  <si>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</si>
  <si>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</si>
  <si>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</si>
  <si>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</si>
  <si>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</si>
  <si>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</si>
  <si>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</si>
  <si>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</si>
  <si>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</si>
  <si>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</si>
  <si>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</si>
  <si>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</si>
  <si>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</si>
  <si>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</si>
  <si>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</si>
  <si>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</si>
  <si>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</si>
  <si>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</si>
  <si>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</si>
  <si>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</si>
  <si>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</si>
  <si>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</si>
  <si>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</si>
  <si>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</si>
  <si>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</si>
  <si>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</si>
  <si>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</si>
  <si>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</si>
  <si>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</si>
  <si>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</si>
  <si>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</si>
  <si>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</si>
  <si>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</si>
  <si>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</si>
  <si>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</si>
  <si>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</si>
  <si>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</si>
  <si>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</si>
  <si>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</si>
  <si>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</si>
  <si>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</si>
  <si>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</si>
  <si>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</si>
  <si>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</si>
  <si>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</si>
  <si>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</si>
  <si>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</si>
  <si>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</si>
  <si>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</si>
  <si>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</si>
  <si>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</si>
  <si>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</si>
  <si>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</si>
  <si>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</si>
  <si>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</si>
  <si>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</si>
  <si>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</si>
  <si>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</si>
  <si>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</si>
  <si>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</si>
  <si>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</si>
  <si>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</si>
  <si>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</si>
  <si>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</si>
  <si>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</si>
  <si>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</si>
  <si>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</si>
  <si>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</si>
  <si>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</si>
  <si>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</si>
  <si>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</si>
  <si>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</si>
  <si>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</si>
  <si>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</si>
  <si>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</si>
  <si>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</si>
  <si>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</si>
  <si>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</si>
  <si>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</si>
  <si>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</si>
  <si>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</si>
  <si>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</si>
  <si>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</si>
  <si>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</si>
  <si>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</si>
  <si>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</si>
  <si>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</si>
  <si>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</si>
  <si>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</si>
  <si>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</si>
  <si>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</si>
  <si>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</si>
  <si>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</si>
  <si>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</si>
  <si>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</si>
  <si>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</si>
  <si>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</si>
  <si>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</si>
  <si>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</si>
  <si>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</si>
  <si>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</si>
  <si>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</si>
  <si>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</si>
  <si>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</si>
  <si>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</si>
  <si>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</si>
  <si>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</si>
  <si>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</si>
  <si>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</si>
  <si>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</si>
  <si>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</si>
  <si>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</si>
  <si>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</si>
  <si>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</si>
  <si>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</si>
  <si>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</si>
  <si>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</si>
  <si>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</si>
  <si>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</si>
  <si>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</si>
  <si>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</si>
  <si>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</si>
  <si>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</si>
  <si>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</si>
  <si>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</si>
  <si>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</si>
  <si>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</si>
  <si>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</si>
  <si>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</si>
  <si>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</si>
  <si>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</si>
  <si>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</si>
  <si>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</si>
  <si>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</si>
  <si>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</si>
  <si>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</si>
  <si>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</si>
  <si>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</si>
  <si>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</si>
  <si>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</si>
  <si>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</si>
  <si>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</si>
  <si>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</si>
  <si>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</si>
  <si>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</si>
  <si>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</si>
  <si>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</si>
  <si>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</si>
  <si>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</si>
  <si>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</si>
  <si>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</si>
  <si>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</si>
  <si>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</si>
  <si>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</si>
  <si>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</si>
  <si>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</si>
  <si>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</si>
  <si>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</si>
  <si>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</si>
  <si>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</si>
  <si>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</si>
  <si>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</si>
  <si>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</si>
  <si>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</si>
  <si>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</si>
  <si>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</si>
  <si>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</si>
  <si>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</si>
  <si>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</si>
  <si>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</si>
  <si>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</si>
  <si>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</si>
  <si>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</si>
  <si>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</si>
  <si>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</si>
  <si>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</si>
  <si>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</si>
  <si>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</si>
  <si>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</si>
  <si>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</si>
  <si>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</si>
  <si>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</si>
  <si>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</si>
  <si>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</si>
  <si>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</si>
  <si>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</si>
  <si>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</si>
  <si>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</si>
  <si>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</si>
  <si>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</si>
  <si>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</si>
  <si>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</si>
  <si>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</si>
  <si>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</si>
  <si>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</si>
  <si>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</si>
  <si>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</si>
  <si>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</si>
  <si>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</si>
  <si>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</si>
  <si>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</si>
  <si>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</si>
  <si>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</si>
  <si>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</si>
  <si>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</si>
  <si>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</si>
  <si>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</si>
  <si>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</si>
  <si>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</si>
  <si>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</si>
  <si>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</si>
  <si>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</si>
  <si>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</si>
  <si>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</si>
  <si>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</si>
  <si>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</si>
  <si>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</si>
  <si>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</si>
  <si>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</si>
  <si>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</si>
  <si>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</si>
  <si>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</si>
  <si>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</si>
  <si>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</si>
  <si>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</si>
  <si>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</si>
  <si>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</si>
  <si>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</si>
  <si>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</si>
  <si>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</si>
  <si>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</si>
  <si>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</si>
  <si>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</si>
  <si>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</si>
  <si>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</si>
  <si>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</si>
  <si>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</si>
  <si>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</si>
  <si>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</si>
  <si>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</si>
  <si>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</si>
  <si>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</si>
  <si>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</si>
  <si>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</si>
  <si>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</si>
  <si>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</si>
  <si>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</si>
  <si>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</si>
  <si>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</si>
  <si>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</si>
  <si>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</si>
  <si>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</si>
  <si>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</si>
  <si>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</si>
  <si>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</si>
  <si>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</si>
  <si>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</si>
  <si>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</si>
  <si>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</si>
  <si>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</si>
  <si>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</si>
  <si>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</si>
  <si>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</si>
  <si>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</si>
  <si>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</si>
  <si>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</si>
  <si>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</si>
  <si>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</si>
  <si>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</si>
  <si>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</si>
  <si>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</si>
  <si>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</si>
  <si>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</si>
  <si>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</si>
  <si>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</si>
  <si>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</si>
  <si>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</si>
  <si>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</si>
  <si>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</si>
  <si>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</si>
  <si>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</si>
  <si>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</si>
  <si>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</si>
  <si>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</si>
  <si>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</si>
  <si>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</si>
  <si>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</si>
  <si>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</si>
  <si>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</si>
  <si>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</si>
  <si>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</si>
  <si>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</si>
  <si>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</si>
  <si>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</si>
  <si>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</si>
  <si>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</si>
  <si>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</si>
  <si>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</si>
  <si>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</si>
  <si>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</si>
  <si>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</si>
  <si>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</si>
  <si>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</si>
  <si>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</si>
  <si>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</si>
  <si>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</si>
  <si>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</si>
  <si>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</si>
  <si>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</si>
  <si>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</si>
  <si>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</si>
  <si>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</si>
  <si>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</si>
  <si>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</si>
  <si>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</si>
  <si>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</si>
  <si>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</si>
  <si>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</si>
  <si>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</si>
  <si>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</si>
  <si>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</si>
  <si>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</si>
  <si>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</si>
  <si>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</si>
  <si>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</si>
  <si>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</si>
  <si>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</si>
  <si>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</si>
  <si>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</si>
  <si>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</si>
  <si>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</si>
  <si>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</si>
  <si>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</si>
  <si>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</si>
  <si>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</si>
  <si>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</si>
  <si>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</si>
  <si>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</si>
  <si>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</si>
  <si>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</si>
  <si>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</si>
  <si>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</si>
  <si>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</si>
  <si>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</si>
  <si>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</si>
  <si>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</si>
  <si>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</si>
  <si>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</si>
  <si>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</si>
  <si>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</si>
  <si>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</si>
  <si>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</si>
  <si>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</si>
  <si>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</si>
  <si>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</si>
  <si>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</si>
  <si>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</si>
  <si>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</si>
  <si>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</si>
  <si>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</si>
  <si>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</si>
  <si>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</si>
  <si>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</si>
  <si>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</si>
  <si>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</si>
  <si>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</si>
  <si>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</si>
  <si>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</si>
  <si>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</si>
  <si>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</si>
  <si>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</si>
  <si>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</si>
  <si>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</si>
  <si>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</si>
  <si>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</si>
  <si>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</si>
  <si>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</si>
  <si>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</si>
  <si>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</si>
  <si>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</si>
  <si>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</si>
  <si>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</si>
  <si>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</si>
  <si>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</si>
  <si>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</si>
  <si>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</si>
  <si>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</si>
  <si>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</si>
  <si>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</si>
  <si>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</si>
  <si>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</si>
  <si>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</si>
  <si>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</si>
  <si>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</si>
  <si>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</si>
  <si>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</si>
  <si>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</si>
  <si>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</si>
  <si>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</si>
  <si>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</si>
  <si>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</si>
  <si>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</si>
  <si>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</si>
  <si>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</si>
  <si>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</si>
  <si>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</si>
  <si>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</si>
  <si>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</si>
  <si>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</si>
  <si>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</si>
  <si>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</si>
  <si>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</si>
  <si>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</si>
  <si>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</si>
  <si>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</si>
  <si>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</si>
  <si>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</si>
  <si>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</si>
  <si>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</si>
  <si>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</si>
  <si>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</si>
  <si>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</si>
  <si>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</si>
  <si>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</si>
  <si>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</si>
  <si>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</si>
  <si>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</si>
  <si>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</si>
  <si>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</si>
  <si>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</si>
  <si>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</si>
  <si>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</si>
  <si>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</si>
  <si>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</si>
  <si>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</si>
  <si>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</si>
  <si>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</si>
  <si>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</si>
  <si>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</si>
  <si>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</si>
  <si>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</si>
  <si>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</si>
  <si>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</si>
  <si>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</si>
  <si>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</si>
  <si>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</si>
  <si>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</si>
  <si>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</si>
  <si>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</si>
  <si>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</si>
  <si>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</si>
  <si>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</si>
  <si>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</si>
  <si>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</si>
  <si>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</si>
  <si>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</si>
  <si>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</si>
  <si>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</si>
  <si>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</si>
  <si>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</si>
  <si>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</si>
  <si>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</si>
  <si>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</si>
  <si>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</si>
  <si>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</si>
  <si>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</si>
  <si>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</si>
  <si>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</si>
  <si>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</si>
  <si>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</si>
  <si>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</si>
  <si>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</si>
  <si>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</si>
  <si>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</si>
  <si>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</si>
  <si>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</si>
  <si>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</si>
  <si>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</si>
  <si>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</si>
  <si>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</si>
  <si>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</si>
  <si>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</si>
  <si>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</si>
  <si>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</si>
  <si>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</si>
  <si>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</si>
  <si>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</si>
  <si>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</si>
  <si>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</si>
  <si>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</si>
  <si>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</si>
  <si>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</si>
  <si>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</si>
  <si>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</si>
  <si>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</si>
  <si>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</si>
  <si>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</si>
  <si>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</si>
  <si>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</si>
  <si>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</si>
  <si>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</si>
  <si>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</si>
  <si>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</si>
  <si>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</si>
  <si>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</si>
  <si>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</si>
  <si>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</si>
  <si>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</si>
  <si>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</si>
  <si>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</si>
  <si>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</si>
  <si>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</si>
  <si>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</si>
  <si>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</si>
  <si>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</si>
  <si>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</si>
  <si>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</si>
  <si>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</si>
  <si>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</si>
  <si>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</si>
  <si>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</si>
  <si>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</si>
  <si>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</si>
  <si>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</si>
  <si>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</si>
  <si>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</si>
  <si>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</si>
  <si>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</si>
  <si>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</si>
  <si>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</si>
  <si>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</si>
  <si>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</si>
  <si>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</si>
  <si>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</si>
  <si>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</si>
  <si>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</si>
  <si>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</si>
  <si>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</si>
  <si>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</si>
  <si>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</si>
  <si>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</si>
  <si>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</si>
  <si>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</si>
  <si>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</si>
  <si>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</si>
  <si>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</si>
  <si>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</si>
  <si>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</si>
  <si>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</si>
  <si>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</si>
  <si>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</si>
  <si>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</si>
  <si>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</si>
  <si>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</si>
  <si>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</si>
  <si>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</si>
  <si>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</si>
  <si>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</si>
  <si>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</si>
  <si>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</si>
  <si>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</si>
  <si>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</si>
  <si>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</si>
  <si>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</si>
  <si>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</si>
  <si>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</si>
  <si>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</si>
  <si>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</si>
  <si>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</si>
  <si>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</si>
  <si>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</si>
  <si>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</si>
  <si>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</si>
  <si>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</si>
  <si>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</si>
  <si>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</si>
  <si>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</si>
  <si>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</si>
  <si>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</si>
  <si>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</si>
  <si>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</si>
  <si>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</si>
  <si>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</si>
  <si>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</si>
  <si>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</si>
  <si>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</si>
  <si>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</si>
  <si>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</si>
  <si>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</si>
  <si>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</si>
  <si>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</si>
  <si>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</si>
  <si>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</si>
  <si>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</si>
  <si>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</si>
  <si>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</si>
  <si>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</si>
  <si>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</si>
  <si>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</si>
  <si>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</si>
  <si>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</si>
  <si>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</si>
  <si>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</si>
  <si>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</si>
  <si>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</si>
  <si>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</si>
  <si>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</si>
  <si>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</si>
  <si>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</si>
  <si>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</si>
  <si>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</si>
  <si>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</si>
  <si>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</si>
  <si>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</si>
  <si>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</si>
  <si>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</si>
  <si>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</si>
  <si>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</si>
  <si>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</si>
  <si>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</si>
  <si>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</si>
  <si>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</si>
  <si>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</si>
  <si>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</si>
  <si>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</si>
  <si>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</si>
  <si>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</si>
  <si>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</si>
  <si>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</si>
  <si>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</si>
  <si>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</si>
  <si>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</si>
  <si>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</si>
  <si>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</si>
  <si>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</si>
  <si>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</si>
  <si>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</si>
  <si>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</si>
  <si>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</si>
  <si>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</si>
  <si>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</si>
  <si>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</si>
  <si>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</si>
  <si>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</si>
  <si>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</si>
  <si>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</si>
  <si>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</si>
  <si>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</si>
  <si>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</si>
  <si>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</si>
  <si>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</si>
  <si>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</si>
  <si>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</si>
  <si>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</si>
  <si>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</si>
  <si>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</si>
  <si>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</si>
  <si>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</si>
  <si>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</si>
  <si>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</si>
  <si>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</si>
  <si>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</si>
  <si>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</si>
  <si>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</si>
  <si>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</si>
  <si>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</si>
  <si>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</si>
  <si>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</si>
  <si>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</si>
  <si>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</si>
  <si>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</si>
  <si>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</si>
  <si>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</si>
  <si>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</si>
  <si>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</si>
  <si>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</si>
  <si>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</si>
  <si>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</si>
  <si>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</si>
  <si>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</si>
  <si>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</si>
  <si>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</si>
  <si>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</si>
  <si>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</si>
  <si>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</si>
  <si>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</si>
  <si>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</si>
  <si>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</si>
  <si>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</si>
  <si>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</si>
  <si>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</si>
  <si>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</si>
  <si>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</si>
  <si>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</si>
  <si>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</si>
  <si>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</si>
  <si>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</si>
  <si>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</si>
  <si>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</si>
  <si>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</si>
  <si>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</si>
  <si>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</si>
  <si>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</si>
  <si>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</si>
  <si>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</si>
  <si>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</si>
  <si>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</si>
  <si>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</si>
  <si>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</si>
  <si>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</si>
  <si>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</si>
  <si>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</si>
  <si>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</si>
  <si>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</si>
  <si>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</si>
  <si>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</si>
  <si>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</si>
  <si>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</si>
  <si>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</si>
  <si>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</si>
  <si>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</si>
  <si>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</si>
  <si>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</si>
  <si>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</si>
  <si>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</si>
  <si>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</si>
  <si>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</si>
  <si>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</si>
  <si>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</si>
  <si>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</si>
  <si>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</si>
  <si>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</si>
  <si>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</si>
  <si>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</si>
  <si>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</si>
  <si>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</si>
  <si>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</si>
  <si>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</si>
  <si>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</si>
  <si>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</si>
  <si>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</si>
  <si>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</si>
  <si>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</si>
  <si>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</si>
  <si>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</si>
  <si>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</si>
  <si>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</si>
  <si>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</si>
  <si>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</si>
  <si>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</si>
  <si>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</si>
  <si>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</si>
  <si>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</si>
  <si>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</si>
  <si>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</si>
  <si>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</si>
  <si>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</si>
  <si>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</si>
  <si>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</si>
  <si>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</si>
  <si>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</si>
  <si>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</si>
  <si>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</si>
  <si>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</si>
  <si>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</si>
  <si>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</si>
  <si>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</si>
  <si>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</si>
  <si>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</si>
  <si>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</si>
  <si>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</si>
  <si>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</si>
  <si>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</si>
  <si>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</si>
  <si>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</si>
  <si>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</si>
  <si>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</si>
  <si>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</si>
  <si>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</si>
  <si>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</si>
  <si>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</si>
  <si>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</si>
  <si>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</si>
  <si>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</si>
  <si>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</si>
  <si>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</si>
  <si>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</si>
  <si>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</si>
  <si>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</si>
  <si>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</si>
  <si>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</si>
  <si>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</si>
  <si>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</si>
  <si>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</si>
  <si>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</si>
  <si>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</si>
  <si>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</si>
  <si>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</si>
  <si>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</si>
  <si>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</si>
  <si>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</si>
  <si>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</si>
  <si>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</si>
  <si>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</si>
  <si>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</si>
  <si>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</si>
  <si>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</si>
  <si>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</si>
  <si>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</si>
  <si>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</si>
  <si>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</si>
  <si>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</si>
  <si>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</si>
  <si>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</si>
  <si>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</si>
  <si>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</si>
  <si>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</si>
  <si>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</si>
  <si>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</si>
  <si>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</si>
  <si>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</si>
  <si>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</si>
  <si>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</si>
  <si>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</si>
  <si>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</si>
  <si>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</si>
  <si>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</si>
  <si>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</si>
  <si>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</si>
  <si>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</si>
  <si>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</si>
  <si>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</si>
  <si>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</si>
  <si>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</si>
  <si>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</si>
  <si>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</si>
  <si>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</si>
  <si>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</si>
  <si>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</si>
  <si>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</si>
  <si>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</si>
  <si>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</si>
  <si>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</si>
  <si>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</si>
  <si>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</si>
  <si>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</si>
  <si>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</si>
  <si>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</si>
  <si>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</si>
  <si>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</si>
  <si>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</si>
  <si>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</si>
  <si>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</si>
  <si>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</si>
  <si>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</si>
  <si>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</si>
  <si>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</si>
  <si>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</si>
  <si>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</si>
  <si>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</si>
  <si>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</si>
  <si>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</si>
  <si>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</si>
  <si>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</si>
  <si>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</si>
  <si>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</si>
  <si>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</si>
  <si>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</si>
  <si>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</si>
  <si>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</si>
  <si>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</si>
  <si>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</si>
  <si>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</si>
  <si>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</si>
  <si>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</si>
  <si>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</si>
  <si>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</si>
  <si>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</si>
  <si>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</si>
  <si>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</si>
  <si>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</si>
  <si>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</si>
  <si>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</si>
  <si>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</si>
  <si>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</si>
  <si>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</si>
  <si>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</si>
  <si>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</si>
  <si>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</si>
  <si>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</si>
  <si>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</si>
  <si>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</si>
  <si>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</si>
  <si>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</si>
  <si>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</si>
  <si>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</si>
  <si>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</si>
  <si>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</si>
  <si>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</si>
  <si>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</si>
  <si>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</si>
  <si>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</si>
  <si>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</si>
  <si>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</si>
  <si>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</si>
  <si>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</si>
  <si>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</si>
  <si>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</si>
  <si>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</si>
  <si>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</si>
  <si>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</si>
  <si>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</si>
  <si>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</si>
  <si>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</si>
  <si>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</si>
  <si>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</si>
  <si>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</si>
  <si>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</si>
  <si>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</si>
  <si>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</si>
  <si>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</si>
  <si>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</si>
  <si>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</si>
  <si>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</si>
  <si>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</si>
  <si>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</si>
  <si>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</si>
  <si>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</si>
  <si>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</si>
  <si>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</si>
  <si>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</si>
  <si>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</si>
  <si>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</si>
  <si>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</si>
  <si>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</si>
  <si>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</si>
  <si>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</si>
  <si>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</si>
  <si>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</si>
  <si>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</si>
  <si>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</si>
  <si>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</si>
  <si>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</si>
  <si>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</si>
  <si>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</si>
  <si>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</si>
  <si>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</si>
  <si>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</si>
  <si>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</si>
  <si>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</si>
  <si>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</si>
  <si>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</si>
  <si>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</si>
  <si>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</si>
  <si>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</si>
  <si>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</si>
  <si>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</si>
  <si>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</si>
  <si>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</si>
  <si>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</si>
  <si>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</si>
  <si>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</si>
  <si>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</si>
  <si>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</si>
  <si>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</si>
  <si>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</si>
  <si>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</si>
  <si>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</si>
  <si>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</si>
  <si>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</si>
  <si>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</si>
  <si>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</si>
  <si>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</si>
  <si>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</si>
  <si>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</si>
  <si>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</si>
  <si>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</si>
  <si>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</si>
  <si>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</si>
  <si>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</si>
  <si>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</si>
  <si>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</si>
  <si>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</si>
  <si>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</si>
  <si>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</si>
  <si>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</si>
  <si>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</si>
  <si>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</si>
  <si>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</si>
  <si>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</si>
  <si>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</si>
  <si>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</si>
  <si>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</si>
  <si>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</si>
  <si>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</si>
  <si>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</si>
  <si>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</si>
  <si>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</si>
  <si>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</si>
  <si>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</si>
  <si>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</si>
  <si>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</si>
  <si>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</si>
  <si>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</si>
  <si>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</si>
  <si>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</si>
  <si>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</si>
  <si>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</si>
  <si>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</si>
  <si>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</si>
  <si>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</si>
  <si>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</si>
  <si>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</si>
  <si>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</si>
  <si>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</si>
  <si>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</si>
  <si>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</si>
  <si>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</si>
  <si>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</si>
  <si>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</si>
  <si>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</si>
  <si>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</si>
  <si>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</si>
  <si>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</si>
  <si>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</si>
  <si>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</si>
  <si>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</si>
  <si>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</si>
  <si>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</si>
  <si>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</si>
  <si>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</si>
  <si>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</si>
  <si>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</si>
  <si>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</si>
  <si>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</si>
  <si>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</si>
  <si>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</si>
  <si>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</si>
  <si>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</si>
  <si>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</si>
  <si>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</si>
  <si>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</si>
  <si>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</si>
  <si>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</si>
  <si>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</si>
  <si>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</si>
  <si>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</si>
  <si>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</si>
  <si>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</si>
  <si>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</si>
  <si>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</si>
  <si>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</si>
  <si>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</si>
  <si>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</si>
  <si>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</si>
  <si>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</si>
  <si>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</si>
  <si>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</si>
  <si>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</si>
  <si>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</si>
  <si>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</si>
  <si>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</si>
  <si>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</si>
  <si>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</si>
  <si>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</si>
  <si>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</si>
  <si>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</si>
  <si>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</si>
  <si>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</si>
  <si>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</si>
  <si>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</si>
  <si>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</si>
  <si>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</si>
  <si>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</si>
  <si>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</si>
  <si>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</si>
  <si>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</si>
  <si>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</si>
  <si>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</si>
  <si>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</si>
  <si>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</si>
  <si>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</si>
  <si>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</si>
  <si>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</si>
  <si>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</si>
  <si>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</si>
  <si>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</si>
  <si>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</si>
  <si>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</si>
  <si>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</si>
  <si>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</si>
  <si>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</si>
  <si>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</si>
  <si>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</si>
  <si>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</si>
  <si>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</si>
  <si>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</si>
  <si>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</si>
  <si>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</si>
  <si>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</si>
  <si>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</si>
  <si>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</si>
  <si>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</si>
  <si>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</si>
  <si>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</si>
  <si>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</si>
  <si>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</si>
  <si>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</si>
  <si>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</si>
  <si>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</si>
  <si>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</si>
  <si>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</si>
  <si>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</si>
  <si>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</si>
  <si>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</si>
  <si>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</si>
  <si>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</si>
  <si>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</si>
  <si>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</si>
  <si>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</si>
  <si>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</si>
  <si>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</si>
  <si>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</si>
  <si>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</si>
  <si>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</si>
  <si>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</si>
  <si>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</si>
  <si>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</si>
  <si>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</si>
  <si>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</si>
  <si>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</si>
  <si>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</si>
  <si>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</si>
  <si>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</si>
  <si>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</si>
  <si>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</si>
  <si>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</si>
  <si>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</si>
  <si>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</si>
  <si>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</si>
  <si>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</si>
  <si>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</si>
  <si>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</si>
  <si>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</si>
  <si>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</si>
  <si>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</si>
  <si>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</si>
  <si>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</si>
  <si>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</si>
  <si>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</si>
  <si>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</si>
  <si>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</si>
  <si>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</si>
  <si>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</si>
  <si>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</si>
  <si>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</si>
  <si>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</si>
  <si>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</si>
  <si>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</si>
  <si>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</si>
  <si>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</si>
  <si>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</si>
  <si>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</si>
  <si>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</si>
  <si>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</si>
  <si>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</si>
  <si>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</si>
  <si>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</si>
  <si>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</si>
  <si>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</si>
  <si>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</si>
  <si>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</si>
  <si>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</si>
  <si>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</si>
  <si>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</si>
  <si>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</si>
  <si>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</si>
  <si>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</si>
  <si>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</si>
  <si>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</si>
  <si>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</si>
  <si>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</si>
  <si>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</si>
  <si>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</si>
  <si>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</si>
  <si>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</si>
  <si>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</si>
  <si>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</si>
  <si>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</si>
  <si>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</si>
  <si>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</si>
  <si>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</si>
  <si>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</si>
  <si>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</si>
  <si>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</si>
  <si>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</si>
  <si>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</si>
  <si>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</si>
  <si>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</si>
  <si>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</si>
  <si>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</si>
  <si>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</si>
  <si>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</si>
  <si>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</si>
  <si>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</si>
  <si>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</si>
  <si>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</si>
  <si>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</si>
  <si>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</si>
  <si>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</si>
  <si>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</si>
  <si>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</si>
  <si>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</si>
  <si>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</si>
  <si>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</si>
  <si>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</si>
  <si>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</si>
  <si>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</si>
  <si>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</si>
  <si>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</si>
  <si>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</si>
  <si>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</si>
  <si>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</si>
  <si>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</si>
  <si>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</si>
  <si>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</si>
  <si>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</si>
  <si>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</si>
  <si>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</si>
  <si>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</si>
  <si>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</si>
  <si>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</si>
  <si>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</si>
  <si>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</si>
  <si>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</si>
  <si>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</si>
  <si>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</si>
  <si>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</si>
  <si>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</si>
  <si>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</si>
  <si>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</si>
  <si>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</si>
  <si>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</si>
  <si>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</si>
  <si>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</si>
  <si>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</si>
  <si>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</si>
  <si>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</si>
  <si>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</si>
  <si>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</si>
  <si>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</si>
  <si>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</si>
  <si>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</si>
  <si>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</si>
  <si>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</si>
  <si>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</si>
  <si>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</si>
  <si>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</si>
  <si>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</si>
  <si>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</si>
  <si>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</si>
  <si>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</si>
  <si>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</si>
  <si>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</si>
  <si>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</si>
  <si>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</si>
  <si>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</si>
  <si>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</si>
  <si>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</si>
  <si>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</si>
  <si>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</si>
  <si>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</si>
  <si>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</si>
  <si>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</si>
  <si>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</si>
  <si>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</si>
  <si>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</si>
  <si>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</si>
  <si>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</si>
  <si>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</si>
  <si>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</si>
  <si>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</si>
  <si>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</si>
  <si>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</si>
  <si>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</si>
  <si>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</si>
  <si>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</si>
  <si>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</si>
  <si>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</si>
  <si>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</si>
  <si>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</si>
  <si>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</si>
  <si>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</si>
  <si>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</si>
  <si>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</si>
  <si>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</si>
  <si>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</si>
  <si>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</si>
  <si>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</si>
  <si>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</si>
  <si>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</si>
  <si>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</si>
  <si>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</si>
  <si>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</si>
  <si>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</si>
  <si>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</si>
  <si>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</si>
  <si>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</si>
  <si>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</si>
  <si>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</si>
  <si>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</si>
  <si>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</si>
  <si>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</si>
  <si>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</si>
  <si>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</si>
  <si>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</si>
  <si>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</si>
  <si>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</si>
  <si>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</si>
  <si>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</si>
  <si>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</si>
  <si>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</si>
  <si>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</si>
  <si>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</si>
  <si>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</si>
  <si>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</si>
  <si>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</si>
  <si>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</si>
  <si>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</si>
  <si>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</si>
  <si>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</si>
  <si>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</si>
  <si>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</si>
  <si>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</si>
  <si>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</si>
  <si>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</si>
  <si>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</si>
  <si>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</si>
  <si>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</si>
  <si>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</si>
  <si>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</si>
  <si>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</si>
  <si>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</si>
  <si>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</si>
  <si>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</si>
  <si>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</si>
  <si>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</si>
  <si>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</si>
  <si>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</si>
  <si>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</si>
  <si>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</si>
  <si>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</si>
  <si>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</si>
  <si>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</si>
  <si>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</si>
  <si>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</si>
  <si>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</si>
  <si>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</si>
  <si>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</si>
  <si>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</si>
  <si>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</si>
  <si>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</si>
  <si>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</si>
  <si>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</si>
  <si>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</si>
  <si>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</si>
  <si>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</si>
  <si>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</si>
  <si>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</si>
  <si>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</si>
  <si>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</si>
  <si>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</si>
  <si>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</si>
  <si>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</si>
  <si>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</si>
  <si>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</si>
  <si>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</si>
  <si>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</si>
  <si>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</si>
  <si>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</si>
  <si>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</si>
  <si>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</si>
  <si>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</si>
  <si>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</si>
  <si>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</si>
  <si>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</si>
  <si>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</si>
  <si>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</si>
  <si>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</si>
  <si>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</si>
  <si>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</si>
  <si>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</si>
  <si>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</si>
  <si>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</si>
  <si>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</si>
  <si>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</si>
  <si>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</si>
  <si>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</si>
  <si>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</si>
  <si>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</si>
  <si>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</si>
  <si>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</si>
  <si>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</si>
  <si>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</si>
  <si>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</si>
  <si>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</si>
  <si>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</si>
  <si>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</si>
  <si>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</si>
  <si>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</si>
  <si>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</si>
  <si>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</si>
  <si>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</si>
  <si>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</si>
  <si>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</si>
  <si>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</si>
  <si>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</si>
  <si>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</si>
  <si>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</si>
  <si>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</si>
  <si>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</si>
  <si>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</si>
  <si>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</si>
  <si>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</si>
  <si>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</si>
  <si>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</si>
  <si>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</si>
  <si>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</si>
  <si>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</si>
  <si>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</si>
  <si>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</si>
  <si>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</si>
  <si>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</si>
  <si>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</si>
  <si>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</si>
  <si>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</si>
  <si>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</si>
  <si>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</si>
  <si>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</si>
  <si>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</si>
  <si>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</si>
  <si>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</si>
  <si>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</si>
  <si>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</si>
  <si>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</si>
  <si>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</si>
  <si>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</si>
  <si>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</si>
  <si>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</si>
  <si>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</si>
  <si>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</si>
  <si>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</si>
  <si>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</si>
  <si>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</si>
  <si>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</si>
  <si>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</si>
  <si>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</si>
  <si>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</si>
  <si>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</si>
  <si>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</si>
  <si>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</si>
  <si>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</si>
  <si>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</si>
  <si>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</si>
  <si>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</si>
  <si>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</si>
  <si>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</si>
  <si>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</si>
  <si>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</si>
  <si>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</si>
  <si>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</si>
  <si>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</si>
  <si>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</si>
  <si>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</si>
  <si>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</si>
  <si>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</si>
  <si>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</si>
  <si>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</si>
  <si>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</si>
  <si>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</si>
  <si>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</si>
  <si>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</si>
  <si>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</si>
  <si>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</si>
  <si>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</si>
  <si>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</si>
  <si>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</si>
  <si>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</si>
  <si>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</si>
  <si>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</si>
  <si>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</si>
  <si>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</si>
  <si>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</si>
  <si>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</si>
  <si>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</si>
  <si>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</si>
  <si>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</si>
  <si>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</si>
  <si>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</si>
  <si>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</si>
  <si>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</si>
  <si>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</si>
  <si>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</si>
  <si>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</si>
  <si>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</si>
  <si>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</si>
  <si>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</si>
  <si>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</si>
  <si>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</si>
  <si>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</si>
  <si>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</si>
  <si>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</si>
  <si>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</si>
  <si>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</si>
  <si>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</si>
  <si>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</si>
  <si>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</si>
  <si>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</si>
  <si>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</si>
  <si>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</si>
  <si>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</si>
  <si>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</si>
  <si>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</si>
  <si>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</si>
  <si>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</si>
  <si>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</si>
  <si>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</si>
  <si>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</si>
  <si>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</si>
  <si>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</si>
  <si>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</si>
  <si>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</si>
  <si>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</si>
  <si>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</si>
  <si>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</si>
  <si>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</si>
  <si>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</si>
  <si>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</si>
  <si>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</si>
  <si>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</si>
  <si>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</si>
  <si>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</si>
  <si>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</si>
  <si>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</si>
  <si>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</si>
  <si>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</si>
  <si>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</si>
  <si>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</si>
  <si>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</si>
  <si>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</si>
  <si>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</si>
  <si>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</si>
  <si>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</si>
  <si>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</si>
  <si>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</si>
  <si>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</si>
  <si>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</si>
  <si>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</si>
  <si>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</si>
  <si>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</si>
  <si>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</si>
  <si>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</si>
  <si>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</si>
  <si>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</si>
  <si>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</si>
  <si>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</si>
  <si>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</si>
  <si>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</si>
  <si>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</si>
  <si>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</si>
  <si>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</si>
  <si>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</si>
  <si>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</si>
  <si>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</si>
  <si>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</si>
  <si>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</si>
  <si>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</si>
  <si>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</si>
  <si>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</si>
  <si>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</si>
  <si>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</si>
  <si>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</si>
  <si>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</si>
  <si>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</si>
  <si>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</si>
  <si>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</si>
  <si>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</si>
  <si>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</si>
  <si>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</si>
  <si>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</si>
  <si>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</si>
  <si>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</si>
  <si>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</si>
  <si>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</si>
  <si>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</si>
  <si>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</si>
  <si>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</si>
  <si>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</si>
  <si>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</si>
  <si>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</si>
  <si>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</si>
  <si>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</si>
  <si>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</si>
  <si>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</si>
  <si>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</si>
  <si>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</si>
  <si>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</si>
  <si>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</si>
  <si>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</si>
  <si>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</si>
  <si>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</si>
  <si>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</si>
  <si>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</si>
  <si>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</si>
  <si>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</si>
  <si>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</si>
  <si>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</si>
  <si>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</si>
  <si>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</si>
  <si>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</si>
  <si>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</si>
  <si>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</si>
  <si>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</si>
  <si>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</si>
  <si>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</si>
  <si>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</si>
  <si>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</si>
  <si>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</si>
  <si>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</si>
  <si>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</si>
  <si>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</si>
  <si>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</si>
  <si>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</si>
  <si>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</si>
  <si>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</si>
  <si>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</si>
  <si>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</si>
  <si>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</si>
  <si>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</si>
  <si>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</si>
  <si>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</si>
  <si>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</si>
  <si>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</si>
  <si>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</si>
  <si>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</si>
  <si>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</si>
  <si>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</si>
  <si>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</si>
  <si>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</si>
  <si>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</si>
  <si>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</si>
  <si>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</si>
  <si>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</si>
  <si>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</si>
  <si>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</si>
  <si>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</si>
  <si>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</si>
  <si>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</si>
  <si>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</si>
  <si>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</si>
  <si>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</si>
  <si>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</si>
  <si>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</si>
  <si>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</si>
  <si>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</si>
  <si>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</si>
  <si>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</si>
  <si>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</si>
  <si>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</si>
  <si>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</si>
  <si>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</si>
  <si>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</si>
  <si>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</si>
  <si>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</si>
  <si>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</si>
  <si>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</si>
  <si>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</si>
  <si>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</si>
  <si>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</si>
  <si>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</si>
  <si>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</si>
  <si>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</si>
  <si>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</si>
  <si>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</si>
  <si>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</si>
  <si>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</si>
  <si>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</si>
  <si>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</si>
  <si>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</si>
  <si>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</si>
  <si>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</si>
  <si>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</si>
  <si>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</si>
  <si>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</si>
  <si>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</si>
  <si>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</si>
  <si>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</si>
  <si>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</si>
  <si>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</si>
  <si>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</si>
  <si>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</si>
  <si>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</si>
  <si>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</si>
  <si>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</si>
  <si>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</si>
  <si>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</si>
  <si>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</si>
  <si>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</si>
  <si>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</si>
  <si>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</si>
  <si>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</si>
  <si>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</si>
  <si>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</si>
  <si>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</si>
  <si>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</si>
  <si>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</si>
  <si>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</si>
  <si>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</si>
  <si>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</si>
  <si>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</si>
  <si>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</si>
  <si>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</si>
  <si>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</si>
  <si>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</si>
  <si>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</si>
  <si>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</si>
  <si>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</si>
  <si>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</si>
  <si>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</si>
  <si>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</si>
  <si>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</si>
  <si>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</si>
  <si>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</si>
  <si>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</si>
  <si>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</si>
  <si>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</si>
  <si>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</si>
  <si>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</si>
  <si>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</si>
  <si>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</si>
  <si>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</si>
  <si>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</si>
  <si>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</si>
  <si>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</si>
  <si>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</si>
  <si>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</si>
  <si>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</si>
  <si>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</si>
  <si>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</si>
  <si>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</si>
  <si>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</si>
  <si>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</si>
  <si>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</si>
  <si>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</si>
  <si>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</si>
  <si>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</si>
  <si>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</si>
  <si>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</si>
  <si>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</si>
  <si>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</si>
  <si>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</si>
  <si>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</si>
  <si>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</si>
  <si>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</si>
  <si>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</si>
  <si>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</si>
  <si>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</si>
  <si>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</si>
  <si>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</si>
  <si>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</si>
  <si>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</si>
  <si>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</si>
  <si>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</si>
  <si>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</si>
  <si>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</si>
  <si>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</si>
  <si>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</si>
  <si>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</si>
  <si>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</si>
  <si>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</si>
  <si>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</si>
  <si>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</si>
  <si>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</si>
  <si>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</si>
  <si>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</si>
  <si>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</si>
  <si>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</si>
  <si>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</si>
  <si>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</si>
  <si>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</si>
  <si>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</si>
  <si>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</si>
  <si>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</si>
  <si>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</si>
  <si>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</si>
  <si>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</si>
  <si>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</si>
  <si>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</si>
  <si>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</si>
  <si>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</si>
  <si>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</si>
  <si>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</si>
  <si>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</si>
  <si>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</si>
  <si>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</si>
  <si>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</si>
  <si>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</si>
  <si>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</si>
  <si>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</si>
  <si>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</si>
  <si>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</si>
  <si>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</si>
  <si>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</si>
  <si>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</si>
  <si>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</si>
  <si>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</si>
  <si>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</si>
  <si>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</si>
  <si>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</si>
  <si>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</si>
  <si>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</si>
  <si>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</si>
  <si>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</si>
  <si>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</si>
  <si>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</si>
  <si>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</si>
  <si>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</si>
  <si>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</si>
  <si>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</si>
  <si>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</si>
  <si>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</si>
  <si>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</si>
  <si>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</si>
  <si>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</si>
  <si>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</si>
  <si>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</si>
  <si>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</si>
  <si>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</si>
  <si>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</si>
  <si>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</si>
  <si>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</si>
  <si>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</si>
  <si>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</si>
  <si>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</si>
  <si>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</si>
  <si>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</si>
  <si>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</si>
  <si>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</si>
  <si>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</si>
  <si>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</si>
  <si>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</si>
  <si>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</si>
  <si>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</si>
  <si>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</si>
  <si>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</si>
  <si>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</si>
  <si>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</si>
  <si>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</si>
  <si>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</si>
  <si>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</si>
  <si>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</si>
  <si>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</si>
  <si>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</si>
  <si>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</si>
  <si>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</si>
  <si>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</si>
  <si>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</si>
  <si>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</si>
  <si>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</si>
  <si>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</si>
  <si>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</si>
  <si>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</si>
  <si>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</si>
  <si>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</si>
  <si>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</si>
  <si>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</si>
  <si>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</si>
  <si>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</si>
  <si>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</si>
  <si>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</si>
  <si>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</si>
  <si>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</si>
  <si>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</si>
  <si>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</si>
  <si>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</si>
  <si>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</si>
  <si>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</si>
  <si>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</si>
  <si>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</si>
  <si>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</si>
  <si>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</si>
  <si>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</si>
  <si>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</si>
  <si>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</si>
  <si>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</si>
  <si>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</si>
  <si>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</si>
  <si>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</si>
  <si>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</si>
  <si>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</si>
  <si>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</si>
  <si>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</si>
  <si>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</si>
  <si>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</si>
  <si>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</si>
  <si>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</si>
  <si>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</si>
  <si>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</si>
  <si>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</si>
  <si>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</si>
  <si>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</si>
  <si>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</si>
  <si>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</si>
  <si>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</si>
  <si>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</si>
  <si>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</si>
  <si>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</si>
  <si>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</si>
  <si>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</si>
  <si>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</si>
  <si>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</si>
  <si>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</si>
  <si>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</si>
  <si>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</si>
  <si>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</si>
  <si>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</si>
  <si>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</si>
  <si>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</si>
  <si>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</si>
  <si>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</si>
  <si>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</si>
  <si>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</si>
  <si>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</si>
  <si>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</si>
  <si>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</si>
  <si>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</si>
  <si>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</si>
  <si>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</si>
  <si>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</si>
  <si>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</si>
  <si>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</si>
  <si>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</si>
  <si>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</si>
  <si>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</si>
  <si>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</si>
  <si>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</si>
  <si>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</si>
  <si>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</si>
  <si>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</si>
  <si>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</si>
  <si>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</si>
  <si>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</si>
  <si>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</si>
  <si>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</si>
  <si>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</si>
  <si>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</si>
  <si>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</si>
  <si>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</si>
  <si>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</si>
  <si>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</si>
  <si>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</si>
  <si>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</si>
  <si>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</si>
  <si>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</si>
  <si>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</si>
  <si>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</si>
  <si>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</si>
  <si>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</si>
  <si>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</si>
  <si>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</si>
  <si>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</si>
  <si>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</si>
  <si>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</si>
  <si>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</si>
  <si>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</si>
  <si>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</si>
  <si>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</si>
  <si>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</si>
  <si>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</si>
  <si>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</si>
  <si>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</si>
  <si>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</si>
  <si>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</si>
  <si>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</si>
  <si>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</si>
  <si>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</si>
  <si>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</si>
  <si>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</si>
  <si>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</si>
  <si>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</si>
  <si>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</si>
  <si>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</si>
  <si>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</si>
  <si>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</si>
  <si>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</si>
  <si>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</si>
  <si>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</si>
  <si>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</si>
  <si>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</si>
  <si>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</si>
  <si>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</si>
  <si>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</si>
  <si>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</si>
  <si>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</si>
  <si>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</si>
  <si>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</si>
  <si>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</si>
  <si>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</si>
  <si>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</si>
  <si>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</si>
  <si>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</si>
  <si>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</si>
  <si>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</si>
  <si>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</si>
  <si>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</si>
  <si>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</si>
  <si>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</si>
  <si>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</si>
  <si>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</si>
  <si>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</si>
  <si>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</si>
  <si>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</si>
  <si>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</si>
  <si>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</si>
  <si>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</si>
  <si>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</si>
  <si>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</si>
  <si>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</si>
  <si>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</si>
  <si>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</si>
  <si>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</si>
  <si>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</si>
  <si>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</si>
  <si>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</si>
  <si>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</si>
  <si>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</si>
  <si>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</si>
  <si>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</si>
  <si>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</si>
  <si>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</si>
  <si>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</si>
  <si>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</si>
  <si>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</si>
  <si>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</si>
  <si>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</si>
  <si>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</si>
  <si>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</si>
  <si>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</si>
  <si>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</si>
  <si>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</si>
  <si>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</si>
  <si>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</si>
  <si>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</si>
  <si>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</si>
  <si>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</si>
  <si>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</si>
  <si>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</si>
  <si>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</si>
  <si>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</si>
  <si>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</si>
  <si>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</si>
  <si>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</si>
  <si>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</si>
  <si>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</si>
  <si>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</si>
  <si>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</si>
  <si>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</si>
  <si>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</si>
  <si>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</si>
  <si>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</si>
  <si>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</si>
  <si>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</si>
  <si>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</si>
  <si>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</si>
  <si>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</si>
  <si>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</si>
  <si>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</si>
  <si>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</si>
  <si>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</si>
  <si>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</si>
  <si>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</si>
  <si>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</si>
  <si>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</si>
  <si>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</si>
  <si>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</si>
  <si>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</si>
  <si>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</si>
  <si>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</si>
  <si>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</si>
  <si>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</si>
  <si>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</si>
  <si>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</si>
  <si>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</si>
  <si>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</si>
  <si>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</si>
  <si>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</si>
  <si>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</si>
  <si>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</si>
  <si>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</si>
  <si>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</si>
  <si>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</si>
  <si>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</si>
  <si>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</si>
  <si>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</si>
  <si>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</si>
  <si>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</si>
  <si>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</si>
  <si>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</si>
  <si>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</si>
  <si>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</si>
  <si>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</si>
  <si>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</si>
  <si>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</si>
  <si>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</si>
  <si>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</si>
  <si>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</si>
  <si>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</si>
  <si>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</si>
  <si>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</si>
  <si>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</si>
  <si>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</si>
  <si>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</si>
  <si>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</si>
  <si>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</si>
  <si>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</si>
  <si>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</si>
  <si>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</si>
  <si>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</si>
  <si>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</si>
  <si>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</si>
  <si>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</si>
  <si>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</si>
  <si>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</si>
  <si>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</si>
  <si>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</si>
  <si>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</si>
  <si>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</si>
  <si>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</si>
  <si>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</si>
  <si>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</si>
  <si>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</si>
  <si>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</si>
  <si>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</si>
  <si>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</si>
  <si>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</si>
  <si>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</si>
  <si>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</si>
  <si>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</si>
  <si>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</si>
  <si>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</si>
  <si>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</si>
  <si>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</si>
  <si>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</si>
  <si>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</si>
  <si>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</si>
  <si>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</si>
  <si>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</si>
  <si>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</si>
  <si>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</si>
  <si>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</si>
  <si>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</si>
  <si>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</si>
  <si>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</si>
  <si>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</si>
  <si>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</si>
  <si>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</si>
  <si>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</si>
  <si>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</si>
  <si>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</si>
  <si>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</si>
  <si>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</si>
  <si>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</si>
  <si>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</si>
  <si>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</si>
  <si>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</si>
  <si>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</si>
  <si>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</si>
  <si>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</si>
  <si>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</si>
  <si>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</si>
  <si>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</si>
  <si>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</si>
  <si>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</si>
  <si>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</si>
  <si>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</si>
  <si>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</si>
  <si>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</si>
  <si>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</si>
  <si>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</si>
  <si>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</si>
  <si>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</si>
  <si>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</si>
  <si>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</si>
  <si>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</si>
  <si>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</si>
  <si>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</si>
  <si>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</si>
  <si>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</si>
  <si>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</si>
  <si>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</si>
  <si>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</si>
  <si>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</si>
  <si>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</si>
  <si>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</si>
  <si>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</si>
  <si>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</si>
  <si>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</si>
  <si>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</si>
  <si>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</si>
  <si>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</si>
  <si>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</si>
  <si>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</si>
  <si>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</si>
  <si>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</si>
  <si>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</si>
  <si>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</si>
  <si>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</si>
  <si>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</si>
  <si>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</si>
  <si>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</si>
  <si>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</si>
  <si>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</si>
  <si>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</si>
  <si>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</si>
  <si>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</si>
  <si>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</si>
  <si>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</si>
  <si>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</si>
  <si>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</si>
  <si>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</si>
  <si>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</si>
  <si>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</si>
  <si>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</si>
  <si>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</si>
  <si>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</si>
  <si>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</si>
  <si>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</si>
  <si>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</si>
  <si>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</si>
  <si>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</si>
  <si>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</si>
  <si>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</si>
  <si>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</si>
  <si>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</si>
  <si>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</si>
  <si>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</si>
  <si>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</si>
  <si>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</si>
  <si>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</si>
  <si>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</si>
  <si>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</si>
  <si>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</si>
  <si>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</si>
  <si>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</si>
  <si>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</si>
  <si>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</si>
  <si>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</si>
  <si>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</si>
  <si>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</si>
  <si>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</si>
  <si>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</si>
  <si>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</si>
  <si>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</si>
  <si>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</si>
  <si>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</si>
  <si>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</si>
  <si>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</si>
  <si>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</si>
  <si>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</si>
  <si>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</si>
  <si>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</si>
  <si>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</si>
  <si>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</si>
  <si>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</si>
  <si>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</si>
  <si>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</si>
  <si>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</si>
  <si>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</si>
  <si>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</si>
  <si>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</si>
  <si>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</si>
  <si>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</si>
  <si>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</si>
  <si>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</si>
  <si>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</si>
  <si>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</si>
  <si>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</si>
  <si>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</si>
  <si>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</si>
  <si>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</si>
  <si>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</si>
  <si>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</si>
  <si>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</si>
  <si>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</si>
  <si>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</si>
  <si>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</si>
  <si>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</si>
  <si>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</si>
  <si>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</si>
  <si>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</si>
  <si>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</si>
  <si>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</si>
  <si>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</si>
  <si>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</si>
  <si>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</si>
  <si>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</si>
  <si>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</si>
  <si>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</si>
  <si>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</si>
  <si>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</si>
  <si>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</si>
  <si>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</si>
  <si>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</si>
  <si>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</si>
  <si>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</si>
  <si>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</si>
  <si>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</si>
  <si>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</si>
  <si>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</si>
  <si>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</si>
  <si>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</si>
  <si>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</si>
  <si>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</si>
  <si>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</si>
  <si>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</si>
  <si>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</si>
  <si>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</si>
  <si>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</si>
  <si>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</si>
  <si>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</si>
  <si>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</si>
  <si>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</si>
  <si>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</si>
  <si>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</si>
  <si>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</si>
  <si>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</si>
  <si>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</si>
  <si>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</si>
  <si>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</si>
  <si>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</si>
  <si>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</si>
  <si>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</si>
  <si>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</si>
  <si>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</si>
  <si>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</si>
  <si>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</si>
  <si>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</si>
  <si>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</si>
  <si>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</si>
  <si>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</si>
  <si>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</si>
  <si>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</si>
  <si>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</si>
  <si>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</si>
  <si>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</si>
  <si>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</si>
  <si>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</si>
  <si>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</si>
  <si>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</si>
  <si>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</si>
  <si>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</si>
  <si>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</si>
  <si>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</si>
  <si>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</si>
  <si>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</si>
  <si>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</si>
  <si>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</si>
  <si>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</si>
  <si>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</si>
  <si>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</si>
  <si>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</si>
  <si>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</si>
  <si>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</si>
  <si>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</si>
  <si>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</si>
  <si>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</si>
  <si>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</si>
  <si>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</si>
  <si>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</si>
  <si>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</si>
  <si>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</si>
  <si>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</si>
  <si>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</si>
  <si>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</si>
  <si>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</si>
  <si>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</si>
  <si>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</si>
  <si>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</si>
  <si>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</si>
  <si>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</si>
  <si>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</si>
  <si>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</si>
  <si>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</si>
  <si>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</si>
  <si>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</si>
  <si>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</si>
  <si>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</si>
  <si>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</si>
  <si>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</si>
  <si>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</si>
  <si>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</si>
  <si>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</si>
  <si>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</si>
  <si>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</si>
  <si>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</si>
  <si>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</si>
  <si>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</si>
  <si>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</si>
  <si>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</si>
  <si>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</si>
  <si>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</si>
  <si>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</si>
  <si>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</si>
  <si>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</si>
  <si>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</si>
  <si>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</si>
  <si>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</si>
  <si>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</si>
  <si>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</si>
  <si>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</si>
  <si>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</si>
  <si>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</si>
  <si>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</si>
  <si>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</si>
  <si>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</si>
  <si>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</si>
  <si>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</si>
  <si>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</si>
  <si>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</si>
  <si>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</si>
  <si>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</si>
  <si>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</si>
  <si>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</si>
  <si>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</si>
  <si>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</si>
  <si>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</si>
  <si>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</si>
  <si>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</si>
  <si>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</si>
  <si>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</si>
  <si>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</si>
  <si>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</si>
  <si>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</si>
  <si>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</si>
  <si>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</si>
  <si>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</si>
  <si>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</si>
  <si>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</si>
  <si>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</si>
  <si>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</si>
  <si>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</si>
  <si>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</si>
  <si>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</si>
  <si>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</si>
  <si>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</si>
  <si>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</si>
  <si>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</si>
  <si>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</si>
  <si>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</si>
  <si>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</si>
  <si>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</si>
  <si>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</si>
  <si>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</si>
  <si>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</si>
  <si>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</si>
  <si>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</si>
  <si>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</si>
  <si>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</si>
  <si>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</si>
  <si>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</si>
  <si>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</si>
  <si>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</si>
  <si>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</si>
  <si>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</si>
  <si>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</si>
  <si>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</si>
  <si>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</si>
  <si>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</si>
  <si>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</si>
  <si>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</si>
  <si>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</si>
  <si>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</si>
  <si>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</si>
  <si>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</si>
  <si>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</si>
  <si>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</si>
  <si>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</si>
  <si>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</si>
  <si>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</si>
  <si>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</si>
  <si>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</si>
  <si>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</si>
  <si>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</si>
  <si>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</si>
  <si>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</si>
  <si>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</si>
  <si>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</si>
  <si>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</si>
  <si>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</si>
  <si>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</si>
  <si>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</si>
  <si>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</si>
  <si>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</si>
  <si>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</si>
  <si>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</si>
  <si>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</si>
  <si>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</si>
  <si>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</si>
  <si>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</si>
  <si>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</si>
  <si>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</si>
  <si>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</si>
  <si>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</si>
  <si>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</si>
  <si>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</si>
  <si>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</si>
  <si>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</si>
  <si>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</si>
  <si>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</si>
  <si>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</si>
  <si>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</si>
  <si>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</si>
  <si>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</si>
  <si>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</si>
  <si>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</si>
  <si>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</si>
  <si>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</si>
  <si>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</si>
  <si>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</si>
  <si>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</si>
  <si>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</si>
  <si>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</si>
  <si>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</si>
  <si>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</si>
  <si>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</si>
  <si>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</si>
  <si>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</si>
  <si>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</si>
  <si>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</si>
  <si>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</si>
  <si>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</si>
  <si>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</si>
  <si>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</si>
  <si>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</si>
  <si>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</si>
  <si>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</si>
  <si>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</si>
  <si>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</si>
  <si>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</si>
  <si>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</si>
  <si>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</si>
  <si>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</si>
  <si>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</si>
  <si>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</si>
  <si>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</si>
  <si>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</si>
  <si>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</si>
  <si>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</si>
  <si>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</si>
  <si>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</si>
  <si>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</si>
  <si>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</si>
  <si>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</si>
  <si>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</si>
  <si>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</si>
  <si>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</si>
  <si>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</si>
  <si>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</si>
  <si>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</si>
  <si>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</si>
  <si>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</si>
  <si>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</si>
  <si>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</si>
  <si>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</si>
  <si>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</si>
  <si>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</si>
  <si>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</si>
  <si>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</si>
  <si>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</si>
  <si>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</si>
  <si>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</si>
  <si>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</si>
  <si>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</si>
  <si>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</si>
  <si>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</si>
  <si>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</si>
  <si>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</si>
  <si>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</si>
  <si>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</si>
  <si>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</si>
  <si>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</si>
  <si>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</si>
  <si>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</si>
  <si>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</si>
  <si>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</si>
  <si>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</si>
  <si>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</si>
  <si>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</si>
  <si>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</si>
  <si>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</si>
  <si>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</si>
  <si>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</si>
  <si>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</si>
  <si>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</si>
  <si>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</si>
  <si>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</si>
  <si>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</si>
  <si>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</si>
  <si>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</si>
  <si>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</si>
  <si>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</si>
  <si>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</si>
  <si>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</si>
  <si>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</si>
  <si>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</si>
  <si>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</si>
  <si>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</si>
  <si>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</si>
  <si>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</si>
  <si>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</si>
  <si>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</si>
  <si>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</si>
  <si>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</si>
  <si>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</si>
  <si>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</si>
  <si>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</si>
  <si>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</si>
  <si>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</si>
  <si>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</si>
  <si>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</si>
  <si>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</si>
  <si>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</si>
  <si>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</si>
  <si>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</si>
  <si>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</si>
  <si>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</si>
  <si>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</si>
  <si>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</si>
  <si>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</si>
  <si>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</si>
  <si>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</si>
  <si>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</si>
  <si>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</si>
  <si>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</si>
  <si>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</si>
  <si>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</si>
  <si>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</si>
  <si>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</si>
  <si>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</si>
  <si>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</si>
  <si>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</si>
  <si>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</si>
  <si>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</si>
  <si>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</si>
  <si>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</si>
  <si>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</si>
  <si>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</si>
  <si>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</si>
  <si>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</si>
  <si>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</si>
  <si>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</si>
  <si>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</si>
  <si>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</si>
  <si>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</si>
  <si>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</si>
  <si>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</si>
  <si>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</si>
  <si>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</si>
  <si>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</si>
  <si>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</si>
  <si>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</si>
  <si>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</si>
  <si>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</si>
  <si>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</si>
  <si>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</si>
  <si>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</si>
  <si>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</si>
  <si>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</si>
  <si>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</si>
  <si>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</si>
  <si>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</si>
  <si>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</si>
  <si>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</si>
  <si>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</si>
  <si>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</si>
  <si>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</si>
  <si>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</si>
  <si>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</si>
  <si>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</si>
  <si>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</si>
  <si>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</si>
  <si>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</si>
  <si>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</si>
  <si>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</si>
  <si>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</si>
  <si>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</si>
  <si>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</si>
  <si>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</si>
  <si>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</si>
  <si>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</si>
  <si>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</si>
  <si>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</si>
  <si>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</si>
  <si>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</si>
  <si>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</si>
  <si>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</si>
  <si>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</si>
  <si>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</si>
  <si>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</si>
  <si>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</si>
  <si>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</si>
  <si>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</si>
  <si>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</si>
  <si>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</si>
  <si>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</si>
  <si>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</si>
  <si>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</si>
  <si>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</si>
  <si>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</si>
  <si>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</si>
  <si>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</si>
  <si>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</si>
  <si>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</si>
  <si>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</si>
  <si>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</si>
  <si>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</si>
  <si>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</si>
  <si>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</si>
  <si>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</si>
  <si>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</si>
  <si>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</si>
  <si>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</si>
  <si>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</si>
  <si>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</si>
  <si>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</si>
  <si>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</si>
  <si>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</si>
  <si>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</si>
  <si>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</si>
  <si>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</si>
  <si>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</si>
  <si>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</si>
  <si>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</si>
  <si>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</si>
  <si>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</si>
  <si>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</si>
  <si>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</si>
  <si>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</si>
  <si>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</si>
  <si>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</si>
  <si>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</si>
  <si>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</si>
  <si>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</si>
  <si>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</si>
  <si>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</si>
  <si>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</si>
  <si>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</si>
  <si>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</si>
  <si>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</si>
  <si>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</si>
  <si>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</si>
  <si>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</si>
  <si>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</si>
  <si>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</si>
  <si>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</si>
  <si>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</si>
  <si>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</si>
  <si>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</si>
  <si>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</si>
  <si>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</si>
  <si>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</si>
  <si>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</si>
  <si>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</si>
  <si>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</si>
  <si>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</si>
  <si>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</si>
  <si>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</si>
  <si>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</si>
  <si>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</si>
  <si>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</si>
  <si>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</si>
  <si>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</si>
  <si>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</si>
  <si>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</si>
  <si>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</si>
  <si>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</si>
  <si>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</si>
  <si>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</si>
  <si>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</si>
  <si>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</si>
  <si>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</si>
  <si>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</si>
  <si>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</si>
  <si>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</si>
  <si>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</si>
  <si>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</si>
  <si>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</si>
  <si>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</si>
  <si>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</si>
  <si>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</si>
  <si>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</si>
  <si>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</si>
  <si>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</si>
  <si>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</si>
  <si>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</si>
  <si>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</si>
  <si>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</si>
  <si>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</si>
  <si>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</si>
  <si>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</si>
  <si>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</si>
  <si>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</si>
  <si>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</si>
  <si>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</si>
  <si>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</si>
  <si>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</si>
  <si>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</si>
  <si>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</si>
  <si>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</si>
  <si>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</si>
  <si>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</si>
  <si>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</si>
  <si>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</si>
  <si>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</si>
  <si>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</si>
  <si>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</si>
  <si>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</si>
  <si>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</si>
  <si>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</si>
  <si>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</si>
  <si>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</si>
  <si>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</si>
  <si>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</si>
  <si>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</si>
  <si>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</si>
  <si>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</si>
  <si>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</si>
  <si>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</si>
  <si>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</si>
  <si>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</si>
  <si>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</si>
  <si>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</si>
  <si>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</si>
  <si>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</si>
  <si>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</si>
  <si>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</si>
  <si>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</si>
  <si>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</si>
  <si>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</si>
  <si>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</si>
  <si>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</si>
  <si>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</si>
  <si>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</si>
  <si>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</si>
  <si>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</si>
  <si>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</si>
  <si>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</si>
  <si>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</si>
  <si>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</si>
  <si>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</si>
  <si>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</si>
  <si>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</si>
  <si>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</si>
  <si>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</si>
  <si>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</si>
  <si>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</si>
  <si>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</si>
  <si>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</si>
  <si>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</si>
  <si>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</si>
  <si>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</si>
  <si>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</si>
  <si>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</si>
  <si>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</si>
  <si>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</si>
  <si>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</si>
  <si>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</si>
  <si>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</si>
  <si>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</si>
  <si>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</si>
  <si>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</si>
  <si>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</si>
  <si>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</si>
  <si>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</si>
  <si>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</si>
  <si>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</si>
  <si>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</si>
  <si>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</si>
  <si>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</si>
  <si>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</si>
  <si>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</si>
  <si>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</si>
  <si>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</si>
  <si>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</si>
  <si>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</si>
  <si>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</si>
  <si>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</si>
  <si>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</si>
  <si>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</si>
  <si>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</si>
  <si>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</si>
  <si>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</si>
  <si>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</si>
  <si>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</si>
  <si>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</si>
  <si>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</si>
  <si>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</si>
  <si>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</si>
  <si>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</si>
  <si>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</si>
  <si>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</si>
  <si>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</si>
  <si>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</si>
  <si>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</si>
  <si>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</si>
  <si>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</si>
  <si>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</si>
  <si>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</si>
  <si>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</si>
  <si>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</si>
  <si>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</si>
  <si>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</si>
  <si>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</si>
  <si>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</si>
  <si>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</si>
  <si>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</si>
  <si>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</si>
  <si>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</si>
  <si>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</si>
  <si>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</si>
  <si>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</si>
  <si>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</si>
  <si>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</si>
  <si>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</si>
  <si>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</si>
  <si>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</si>
  <si>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</si>
  <si>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</si>
  <si>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</si>
  <si>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</si>
  <si>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</si>
  <si>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</si>
  <si>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</si>
  <si>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</si>
  <si>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</si>
  <si>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</si>
  <si>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</si>
  <si>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</si>
  <si>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</si>
  <si>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</si>
  <si>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</si>
  <si>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</si>
  <si>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</si>
  <si>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</si>
  <si>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</si>
  <si>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</si>
  <si>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</si>
  <si>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</si>
  <si>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</si>
  <si>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</si>
  <si>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</si>
  <si>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</si>
  <si>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</si>
  <si>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</si>
  <si>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</si>
  <si>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</si>
  <si>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</si>
  <si>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</si>
  <si>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</si>
  <si>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</si>
  <si>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</si>
  <si>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</si>
  <si>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</si>
  <si>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</si>
  <si>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</si>
  <si>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</si>
  <si>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</si>
  <si>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</si>
  <si>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</si>
  <si>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</si>
  <si>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</si>
  <si>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</si>
  <si>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</si>
  <si>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</si>
  <si>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</si>
  <si>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</si>
  <si>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</si>
  <si>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</si>
  <si>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</si>
  <si>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</si>
  <si>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</si>
  <si>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</si>
  <si>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</si>
  <si>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</si>
  <si>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</si>
  <si>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</si>
  <si>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</si>
  <si>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</si>
  <si>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</si>
  <si>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</si>
  <si>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</si>
  <si>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</si>
  <si>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</si>
  <si>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</si>
  <si>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</si>
  <si>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</si>
  <si>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</si>
  <si>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</si>
  <si>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</si>
  <si>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</si>
  <si>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</si>
  <si>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</si>
  <si>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</si>
  <si>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</si>
  <si>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</si>
  <si>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</si>
  <si>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</si>
  <si>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</si>
  <si>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</si>
  <si>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</si>
  <si>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</si>
  <si>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</si>
  <si>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</si>
  <si>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</si>
  <si>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</si>
  <si>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</si>
  <si>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</si>
  <si>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</si>
  <si>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</si>
  <si>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</si>
  <si>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</si>
  <si>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</si>
  <si>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</si>
  <si>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</si>
  <si>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</si>
  <si>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</si>
  <si>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</si>
  <si>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</si>
  <si>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</si>
  <si>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</si>
  <si>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</si>
  <si>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</si>
  <si>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</si>
  <si>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</si>
  <si>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</si>
  <si>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</si>
  <si>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</si>
  <si>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</si>
  <si>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</si>
  <si>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</si>
  <si>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</si>
  <si>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</si>
  <si>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</si>
  <si>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</si>
  <si>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</si>
  <si>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</si>
  <si>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</si>
  <si>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</si>
  <si>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</si>
  <si>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</si>
  <si>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</si>
  <si>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</si>
  <si>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</si>
  <si>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</si>
  <si>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</si>
  <si>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</si>
  <si>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</si>
  <si>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</si>
  <si>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</si>
  <si>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</si>
  <si>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</si>
  <si>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</si>
  <si>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</si>
  <si>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</si>
  <si>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</si>
  <si>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</si>
  <si>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</si>
  <si>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</si>
  <si>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</si>
  <si>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</si>
  <si>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</si>
  <si>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</si>
  <si>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</si>
  <si>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</si>
  <si>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</si>
  <si>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</si>
  <si>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</si>
  <si>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</si>
  <si>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</si>
  <si>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</si>
  <si>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</si>
  <si>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</si>
  <si>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</si>
  <si>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</si>
  <si>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</si>
  <si>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</si>
  <si>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</si>
  <si>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</si>
  <si>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</si>
  <si>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</si>
  <si>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</si>
  <si>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</si>
  <si>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</si>
  <si>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</si>
  <si>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</si>
  <si>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</si>
  <si>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</si>
  <si>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</si>
  <si>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</si>
  <si>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</si>
  <si>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</si>
  <si>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</si>
  <si>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</si>
  <si>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</si>
  <si>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</si>
  <si>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</si>
  <si>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</si>
  <si>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</si>
  <si>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</si>
  <si>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</si>
  <si>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</si>
  <si>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</si>
  <si>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</si>
  <si>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</si>
  <si>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</si>
  <si>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</si>
  <si>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</si>
  <si>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</si>
  <si>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</si>
  <si>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</si>
  <si>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</si>
  <si>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</si>
  <si>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</si>
  <si>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</si>
  <si>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</si>
  <si>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</si>
  <si>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</si>
  <si>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</si>
  <si>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</si>
  <si>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</si>
  <si>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</si>
  <si>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</si>
  <si>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</si>
  <si>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</si>
  <si>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</si>
  <si>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</si>
  <si>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</si>
  <si>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</si>
  <si>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</si>
  <si>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</si>
  <si>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</si>
  <si>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</si>
  <si>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</si>
  <si>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</si>
  <si>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</si>
  <si>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</si>
  <si>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</si>
  <si>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</si>
  <si>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</si>
  <si>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</si>
  <si>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</si>
  <si>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</si>
  <si>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</si>
  <si>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</si>
  <si>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</si>
  <si>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</si>
  <si>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</si>
  <si>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</si>
  <si>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</si>
  <si>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</si>
  <si>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</si>
  <si>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</si>
  <si>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</si>
  <si>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</si>
  <si>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</si>
  <si>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</si>
  <si>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</si>
  <si>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</si>
  <si>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</si>
  <si>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</si>
  <si>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</si>
  <si>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</si>
  <si>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</si>
  <si>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</si>
  <si>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</si>
  <si>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</si>
  <si>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</si>
  <si>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</si>
  <si>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</si>
  <si>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</si>
  <si>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</si>
  <si>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</si>
  <si>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</si>
  <si>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</si>
  <si>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</si>
  <si>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</si>
  <si>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</si>
  <si>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</si>
  <si>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</si>
  <si>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</si>
  <si>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</si>
  <si>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</si>
  <si>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</si>
  <si>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</si>
  <si>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</si>
  <si>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</si>
  <si>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</si>
  <si>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</si>
  <si>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</si>
  <si>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</si>
  <si>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</si>
  <si>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</si>
  <si>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</si>
  <si>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</si>
  <si>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</si>
  <si>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</si>
  <si>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</si>
  <si>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</si>
  <si>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</si>
  <si>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</si>
  <si>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</si>
  <si>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</si>
  <si>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</si>
  <si>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</si>
  <si>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</si>
  <si>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</si>
  <si>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</si>
  <si>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</si>
  <si>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</si>
  <si>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</si>
  <si>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</si>
  <si>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</si>
  <si>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</si>
  <si>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</si>
  <si>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</si>
  <si>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</si>
  <si>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</si>
  <si>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</si>
  <si>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</si>
  <si>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</si>
  <si>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</si>
  <si>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</si>
  <si>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</si>
  <si>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</si>
  <si>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</si>
  <si>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</si>
  <si>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</si>
  <si>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</si>
  <si>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</si>
  <si>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</si>
  <si>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</si>
  <si>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</si>
  <si>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</si>
  <si>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</si>
  <si>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</si>
  <si>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</si>
  <si>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</si>
  <si>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</si>
  <si>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</si>
  <si>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</si>
  <si>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</si>
  <si>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</si>
  <si>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</si>
  <si>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</si>
  <si>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</si>
  <si>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</si>
  <si>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</si>
  <si>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</si>
  <si>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</si>
  <si>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</si>
  <si>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</si>
  <si>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</si>
  <si>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</si>
  <si>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</si>
  <si>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</si>
  <si>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</si>
  <si>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</si>
  <si>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</si>
  <si>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</si>
  <si>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</si>
  <si>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</si>
  <si>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</si>
  <si>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</si>
  <si>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</si>
  <si>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</si>
  <si>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</si>
  <si>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</si>
  <si>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</si>
  <si>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</si>
  <si>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</si>
  <si>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</si>
  <si>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</si>
  <si>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</si>
  <si>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</si>
  <si>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</si>
  <si>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</si>
  <si>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</si>
  <si>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</si>
  <si>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</si>
  <si>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</si>
  <si>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</si>
  <si>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</si>
  <si>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</si>
  <si>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</si>
  <si>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</si>
  <si>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</si>
  <si>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</si>
  <si>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</si>
  <si>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</si>
  <si>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</si>
  <si>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</si>
  <si>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</si>
  <si>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</si>
  <si>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</si>
  <si>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</si>
  <si>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</si>
  <si>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</si>
  <si>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</si>
  <si>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</si>
  <si>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</si>
  <si>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</si>
  <si>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</si>
  <si>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</si>
  <si>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</si>
  <si>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</si>
  <si>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</si>
  <si>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</si>
  <si>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</si>
  <si>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</si>
  <si>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</si>
  <si>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</si>
  <si>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</si>
  <si>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</si>
  <si>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</si>
  <si>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</si>
  <si>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</si>
  <si>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</si>
  <si>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</si>
  <si>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</si>
  <si>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</si>
  <si>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</si>
  <si>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</si>
  <si>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</si>
  <si>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</si>
  <si>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</si>
  <si>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</si>
  <si>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</si>
  <si>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</si>
  <si>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</si>
  <si>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</si>
  <si>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</si>
  <si>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</si>
  <si>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</si>
  <si>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</si>
  <si>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</si>
  <si>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</si>
  <si>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</si>
  <si>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</si>
  <si>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</si>
  <si>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</si>
  <si>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</si>
  <si>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</si>
  <si>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</si>
  <si>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</si>
  <si>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</si>
  <si>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</si>
  <si>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</si>
  <si>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</si>
  <si>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</si>
  <si>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</si>
  <si>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</si>
  <si>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</si>
  <si>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</si>
  <si>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</si>
  <si>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</si>
  <si>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</si>
  <si>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</si>
  <si>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</si>
  <si>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</si>
  <si>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</si>
  <si>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</si>
  <si>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</si>
  <si>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</si>
  <si>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</si>
  <si>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</si>
  <si>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</si>
  <si>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</si>
  <si>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</si>
  <si>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</si>
  <si>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</si>
  <si>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</si>
  <si>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</si>
  <si>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</si>
  <si>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</si>
  <si>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</si>
  <si>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</si>
  <si>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</si>
  <si>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</si>
  <si>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</si>
  <si>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</si>
  <si>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</si>
  <si>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</si>
  <si>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</si>
  <si>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</si>
  <si>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</si>
  <si>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</si>
  <si>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</si>
  <si>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</si>
  <si>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</si>
  <si>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</si>
  <si>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</si>
  <si>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</si>
  <si>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</si>
  <si>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</si>
  <si>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</si>
  <si>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</si>
  <si>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</si>
  <si>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</si>
  <si>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</si>
  <si>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</si>
  <si>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</si>
  <si>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</si>
  <si>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</si>
  <si>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</si>
  <si>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</si>
  <si>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</si>
  <si>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</si>
  <si>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</si>
  <si>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</si>
  <si>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</si>
  <si>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</si>
  <si>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</si>
  <si>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</si>
  <si>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</si>
  <si>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</si>
  <si>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</si>
  <si>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</si>
  <si>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</si>
  <si>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</si>
  <si>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</si>
  <si>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</si>
  <si>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</si>
  <si>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</si>
  <si>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</si>
  <si>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</si>
  <si>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</si>
  <si>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</si>
  <si>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</si>
  <si>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</si>
  <si>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</si>
  <si>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</si>
  <si>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</si>
  <si>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</si>
  <si>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</si>
  <si>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</si>
  <si>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</si>
  <si>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</si>
  <si>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</si>
  <si>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</si>
  <si>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</si>
  <si>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</si>
  <si>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</si>
  <si>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</si>
  <si>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</si>
  <si>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</si>
  <si>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</si>
  <si>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</si>
  <si>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</si>
  <si>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</si>
  <si>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</si>
  <si>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</si>
  <si>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</si>
  <si>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</si>
  <si>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</si>
  <si>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</si>
  <si>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</si>
  <si>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</si>
  <si>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</si>
  <si>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</si>
  <si>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</si>
  <si>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</si>
  <si>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</si>
  <si>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</si>
  <si>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</si>
  <si>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</si>
  <si>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</si>
  <si>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</si>
  <si>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</si>
  <si>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</si>
  <si>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</si>
  <si>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</si>
  <si>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</si>
  <si>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</si>
  <si>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</si>
  <si>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</si>
  <si>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</si>
  <si>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</si>
  <si>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</si>
  <si>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</si>
  <si>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</si>
  <si>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</si>
  <si>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</si>
  <si>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</si>
  <si>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</si>
  <si>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</si>
  <si>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</si>
  <si>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</si>
  <si>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</si>
  <si>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</si>
  <si>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</si>
  <si>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</si>
  <si>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</si>
  <si>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</si>
  <si>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</si>
  <si>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</si>
  <si>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</si>
  <si>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</si>
  <si>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</si>
  <si>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</si>
  <si>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</si>
  <si>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</si>
  <si>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</si>
  <si>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</si>
  <si>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</si>
  <si>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</si>
  <si>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</si>
  <si>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</si>
  <si>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</si>
  <si>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</si>
  <si>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</si>
  <si>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</si>
  <si>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</si>
  <si>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</si>
  <si>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</si>
  <si>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</si>
  <si>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</si>
  <si>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</si>
  <si>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</si>
  <si>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</si>
  <si>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</si>
  <si>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</si>
  <si>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</si>
  <si>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</si>
  <si>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</si>
  <si>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</si>
  <si>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</si>
  <si>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</si>
  <si>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</si>
  <si>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</si>
  <si>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</si>
  <si>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</si>
  <si>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</si>
  <si>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</si>
  <si>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</si>
  <si>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</si>
  <si>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</si>
  <si>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</si>
  <si>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</si>
  <si>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</si>
  <si>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</si>
  <si>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</si>
  <si>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</si>
  <si>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</si>
  <si>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</si>
  <si>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</si>
  <si>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</si>
  <si>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</si>
  <si>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</si>
  <si>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</si>
  <si>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</si>
  <si>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</si>
  <si>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</si>
  <si>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</si>
  <si>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</si>
  <si>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</si>
  <si>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</si>
  <si>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</si>
  <si>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</si>
  <si>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</si>
  <si>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</si>
  <si>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</si>
  <si>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</si>
  <si>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</si>
  <si>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</si>
  <si>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</si>
  <si>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</si>
  <si>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</si>
  <si>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</si>
  <si>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</si>
  <si>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</si>
  <si>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</si>
  <si>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</si>
  <si>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</si>
  <si>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</si>
  <si>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</si>
  <si>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</si>
  <si>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</si>
  <si>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</si>
  <si>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</si>
  <si>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</si>
  <si>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</si>
  <si>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</si>
  <si>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</si>
  <si>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</si>
  <si>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</si>
  <si>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</si>
  <si>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</si>
  <si>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</si>
  <si>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</si>
  <si>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</si>
  <si>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</si>
  <si>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</si>
  <si>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</si>
  <si>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</si>
  <si>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</si>
  <si>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</si>
  <si>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</si>
  <si>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</si>
  <si>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</si>
  <si>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</si>
  <si>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</si>
  <si>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</si>
  <si>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</si>
  <si>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</si>
  <si>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</si>
  <si>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</si>
  <si>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</si>
  <si>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</si>
  <si>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</si>
  <si>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</si>
  <si>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</si>
  <si>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</si>
  <si>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</si>
  <si>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</si>
  <si>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</si>
  <si>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</si>
  <si>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</si>
  <si>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</si>
  <si>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</si>
  <si>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</si>
  <si>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</si>
  <si>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</si>
  <si>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</si>
  <si>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</si>
  <si>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</si>
  <si>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</si>
  <si>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</si>
  <si>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</si>
  <si>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</si>
  <si>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</si>
  <si>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</si>
  <si>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</si>
  <si>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</si>
  <si>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</si>
  <si>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</si>
  <si>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</si>
  <si>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</si>
  <si>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</si>
  <si>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</si>
  <si>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</si>
  <si>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</si>
  <si>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</si>
  <si>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</si>
  <si>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</si>
  <si>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</si>
  <si>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</si>
  <si>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</si>
  <si>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</si>
  <si>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</si>
  <si>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</si>
  <si>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</si>
  <si>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</si>
  <si>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</si>
  <si>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</si>
  <si>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</si>
  <si>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</si>
  <si>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</si>
  <si>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</si>
  <si>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</si>
  <si>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</si>
  <si>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</si>
  <si>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</si>
  <si>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</si>
  <si>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</si>
  <si>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</si>
  <si>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</si>
  <si>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</si>
  <si>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</si>
  <si>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</si>
  <si>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</si>
  <si>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</si>
  <si>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</si>
  <si>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</si>
  <si>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</si>
  <si>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</si>
  <si>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</si>
  <si>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</si>
  <si>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</si>
  <si>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</si>
  <si>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</si>
  <si>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</si>
  <si>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</si>
  <si>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</si>
  <si>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</si>
  <si>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</si>
  <si>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</si>
  <si>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</si>
  <si>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</si>
  <si>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</si>
  <si>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</si>
  <si>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</si>
  <si>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</si>
  <si>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</si>
  <si>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</si>
  <si>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</si>
  <si>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</si>
  <si>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</si>
  <si>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</si>
  <si>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</si>
  <si>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</si>
  <si>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</si>
  <si>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</si>
  <si>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</si>
  <si>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</si>
  <si>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</si>
  <si>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</si>
  <si>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</si>
  <si>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</si>
  <si>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</si>
  <si>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</si>
  <si>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</si>
  <si>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</si>
  <si>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</si>
  <si>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</si>
  <si>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</si>
  <si>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</si>
  <si>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</si>
  <si>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</si>
  <si>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</si>
  <si>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</si>
  <si>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</si>
  <si>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</si>
  <si>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</si>
  <si>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</si>
  <si>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</si>
  <si>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</si>
  <si>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</si>
  <si>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</si>
  <si>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</si>
  <si>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</si>
  <si>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</si>
  <si>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</si>
  <si>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</si>
  <si>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</si>
  <si>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</si>
  <si>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</si>
  <si>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</si>
  <si>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</si>
  <si>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</si>
  <si>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</si>
  <si>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</si>
  <si>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</si>
  <si>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</si>
  <si>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</si>
  <si>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</si>
  <si>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</si>
  <si>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</si>
  <si>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</si>
  <si>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</si>
  <si>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</si>
  <si>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</si>
  <si>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</si>
  <si>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</si>
  <si>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</si>
  <si>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</si>
  <si>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</si>
  <si>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</si>
  <si>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</si>
  <si>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</si>
  <si>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</si>
  <si>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</si>
  <si>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</si>
  <si>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</si>
  <si>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</si>
  <si>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</si>
  <si>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</si>
  <si>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</si>
  <si>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</si>
  <si>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</si>
  <si>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</si>
  <si>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</si>
  <si>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</si>
  <si>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</si>
  <si>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</si>
  <si>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</si>
  <si>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</si>
  <si>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</si>
  <si>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</si>
  <si>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</si>
  <si>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</si>
  <si>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</si>
  <si>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</si>
  <si>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</si>
  <si>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</si>
  <si>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</si>
  <si>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</si>
  <si>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</si>
  <si>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</si>
  <si>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</si>
  <si>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</si>
  <si>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</si>
  <si>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</si>
  <si>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</si>
  <si>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</si>
  <si>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</si>
  <si>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</si>
  <si>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</si>
  <si>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</si>
  <si>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</si>
  <si>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</si>
  <si>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</si>
  <si>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</si>
  <si>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</si>
  <si>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</si>
  <si>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</si>
  <si>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</si>
  <si>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</si>
  <si>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</si>
  <si>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</si>
  <si>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</si>
  <si>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</si>
  <si>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</si>
  <si>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</si>
  <si>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</si>
  <si>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</si>
  <si>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</si>
  <si>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</si>
  <si>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</si>
  <si>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</si>
  <si>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</si>
  <si>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</si>
  <si>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</si>
  <si>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</si>
  <si>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</si>
  <si>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</si>
  <si>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</si>
  <si>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</si>
  <si>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</si>
  <si>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</si>
  <si>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</si>
  <si>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</si>
  <si>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</si>
  <si>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</si>
  <si>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</si>
  <si>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</si>
  <si>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</si>
  <si>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</si>
  <si>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</si>
  <si>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</si>
  <si>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</si>
  <si>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</si>
  <si>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</si>
  <si>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</si>
  <si>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</si>
  <si>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</si>
  <si>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</si>
  <si>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</si>
  <si>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</si>
  <si>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</si>
  <si>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</si>
  <si>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</si>
  <si>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</si>
  <si>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</si>
  <si>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</si>
  <si>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</si>
  <si>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</si>
  <si>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</si>
  <si>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</si>
  <si>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</si>
  <si>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</si>
  <si>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</si>
  <si>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</si>
  <si>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</si>
  <si>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</si>
  <si>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</si>
  <si>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</si>
  <si>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</si>
  <si>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</si>
  <si>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</si>
  <si>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</si>
  <si>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</si>
  <si>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</si>
  <si>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</si>
  <si>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</si>
  <si>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</si>
  <si>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</si>
  <si>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</si>
  <si>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</si>
  <si>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</si>
  <si>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</si>
  <si>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</si>
  <si>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</si>
  <si>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</si>
  <si>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</si>
  <si>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</si>
  <si>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</si>
  <si>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</si>
  <si>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</si>
  <si>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</si>
  <si>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</si>
  <si>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</si>
  <si>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</si>
  <si>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</si>
  <si>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</si>
  <si>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</si>
  <si>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</si>
  <si>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</si>
  <si>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</si>
  <si>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</si>
  <si>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</si>
  <si>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</si>
  <si>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</si>
  <si>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</si>
  <si>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</si>
  <si>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</si>
  <si>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</si>
  <si>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</si>
  <si>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</si>
  <si>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</si>
  <si>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</si>
  <si>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</si>
  <si>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</si>
  <si>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</si>
  <si>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</si>
  <si>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</si>
  <si>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</si>
  <si>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</si>
  <si>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</si>
  <si>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</si>
  <si>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</si>
  <si>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</si>
  <si>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</si>
  <si>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</si>
  <si>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</si>
  <si>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</si>
  <si>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</si>
  <si>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</si>
  <si>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</si>
  <si>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</si>
  <si>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</si>
  <si>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</si>
  <si>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</si>
  <si>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</si>
  <si>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</si>
  <si>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</si>
  <si>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</si>
  <si>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</si>
  <si>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</si>
  <si>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</si>
  <si>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</si>
  <si>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</si>
  <si>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</si>
  <si>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</si>
  <si>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</si>
  <si>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</si>
  <si>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</si>
  <si>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</si>
  <si>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</si>
  <si>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</si>
  <si>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</si>
  <si>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</si>
  <si>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</si>
  <si>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</si>
  <si>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</si>
  <si>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</si>
  <si>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</si>
  <si>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</si>
  <si>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</si>
  <si>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</si>
  <si>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</si>
  <si>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</si>
  <si>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</si>
  <si>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</si>
  <si>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</si>
  <si>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</si>
  <si>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</si>
  <si>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</si>
  <si>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</si>
  <si>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</si>
  <si>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</si>
  <si>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</si>
  <si>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</si>
  <si>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</si>
  <si>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</si>
  <si>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</si>
  <si>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</si>
  <si>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</si>
  <si>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</si>
  <si>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</si>
  <si>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</si>
  <si>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</si>
  <si>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</si>
  <si>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</si>
  <si>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</si>
  <si>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</si>
  <si>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</si>
  <si>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</si>
  <si>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</si>
  <si>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</si>
  <si>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</si>
  <si>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</si>
  <si>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</si>
  <si>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</si>
  <si>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</si>
  <si>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</si>
  <si>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</si>
  <si>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</si>
  <si>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</si>
  <si>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</si>
  <si>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</si>
  <si>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</si>
  <si>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</si>
  <si>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</si>
  <si>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</si>
  <si>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</si>
  <si>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</si>
  <si>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</si>
  <si>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</si>
  <si>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</si>
  <si>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</si>
  <si>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</si>
  <si>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</si>
  <si>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</si>
  <si>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</si>
  <si>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</si>
  <si>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</si>
  <si>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</si>
  <si>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</si>
  <si>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</si>
  <si>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</si>
  <si>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</si>
  <si>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</si>
  <si>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</si>
  <si>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</si>
  <si>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</si>
  <si>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</si>
  <si>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</si>
  <si>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</si>
  <si>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</si>
  <si>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</si>
  <si>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</si>
  <si>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</si>
  <si>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</si>
  <si>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</si>
  <si>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</si>
  <si>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</si>
  <si>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</si>
  <si>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</si>
  <si>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</si>
  <si>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</si>
  <si>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</si>
  <si>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</si>
  <si>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</si>
  <si>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</si>
  <si>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</si>
  <si>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</si>
  <si>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</si>
  <si>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</si>
  <si>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</si>
  <si>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</si>
  <si>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</si>
  <si>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</si>
  <si>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</si>
  <si>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</si>
  <si>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</si>
  <si>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</si>
  <si>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</si>
  <si>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</si>
  <si>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</si>
  <si>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</si>
  <si>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</si>
  <si>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</si>
  <si>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</si>
  <si>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</si>
  <si>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</si>
  <si>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</si>
  <si>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</si>
  <si>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</si>
  <si>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</si>
  <si>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</si>
  <si>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</si>
  <si>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</si>
  <si>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</si>
  <si>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</si>
  <si>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</si>
  <si>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</si>
  <si>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</si>
  <si>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</si>
  <si>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</si>
  <si>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</si>
  <si>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</si>
  <si>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</si>
  <si>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</si>
  <si>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</si>
  <si>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</si>
  <si>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</si>
  <si>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</si>
  <si>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</si>
  <si>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</si>
  <si>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</si>
  <si>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</si>
  <si>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</si>
  <si>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</si>
  <si>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</si>
  <si>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</si>
  <si>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</si>
  <si>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</si>
  <si>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</si>
  <si>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</si>
  <si>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</si>
  <si>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</si>
  <si>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</si>
  <si>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</si>
  <si>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</si>
  <si>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</si>
  <si>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</si>
  <si>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</si>
  <si>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</si>
  <si>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</si>
  <si>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</si>
  <si>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</si>
  <si>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</si>
  <si>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</si>
  <si>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</si>
  <si>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</si>
  <si>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</si>
  <si>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</si>
  <si>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</si>
  <si>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</si>
  <si>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</si>
  <si>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</si>
  <si>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</si>
  <si>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</si>
  <si>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</si>
  <si>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</si>
  <si>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</si>
  <si>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</si>
  <si>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</si>
  <si>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</si>
  <si>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</si>
  <si>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</si>
  <si>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</si>
  <si>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</si>
  <si>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</si>
  <si>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</si>
  <si>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</si>
  <si>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</si>
  <si>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</si>
  <si>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</si>
  <si>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</si>
  <si>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</si>
  <si>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</si>
  <si>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</si>
  <si>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</si>
  <si>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</si>
  <si>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</si>
  <si>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</si>
  <si>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</si>
  <si>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</si>
  <si>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</si>
  <si>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</si>
  <si>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</si>
  <si>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</si>
  <si>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</si>
  <si>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</si>
  <si>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</si>
  <si>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</si>
  <si>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</si>
  <si>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</si>
  <si>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</si>
  <si>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</si>
  <si>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</si>
  <si>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</si>
  <si>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</si>
  <si>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</si>
  <si>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</si>
  <si>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</si>
  <si>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</si>
  <si>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</si>
  <si>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</si>
  <si>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</si>
  <si>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</si>
  <si>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</si>
  <si>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</si>
  <si>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</si>
  <si>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</si>
  <si>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</si>
  <si>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</si>
  <si>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</si>
  <si>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</si>
  <si>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</si>
  <si>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</si>
  <si>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</si>
  <si>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</si>
  <si>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</si>
  <si>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</si>
  <si>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</si>
  <si>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</si>
  <si>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</si>
  <si>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</si>
  <si>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</si>
  <si>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</si>
  <si>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</si>
  <si>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</si>
  <si>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</si>
  <si>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</si>
  <si>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</si>
  <si>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</si>
  <si>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</si>
  <si>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</si>
  <si>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</si>
  <si>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</si>
  <si>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</si>
  <si>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</si>
  <si>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</si>
  <si>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</si>
  <si>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</si>
  <si>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</si>
  <si>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</si>
  <si>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</si>
  <si>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</si>
  <si>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</si>
  <si>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</si>
  <si>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</si>
  <si>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</si>
  <si>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</si>
  <si>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</si>
  <si>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</si>
  <si>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</si>
  <si>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</si>
  <si>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</si>
  <si>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</si>
  <si>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</si>
  <si>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</si>
  <si>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</si>
  <si>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</si>
  <si>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</si>
  <si>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</si>
  <si>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</si>
  <si>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</si>
  <si>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</si>
  <si>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</si>
  <si>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</si>
  <si>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</si>
  <si>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</si>
  <si>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</si>
  <si>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</si>
  <si>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</si>
  <si>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</si>
  <si>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</si>
  <si>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</si>
  <si>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</si>
  <si>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</si>
  <si>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</si>
  <si>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</si>
  <si>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</si>
  <si>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</si>
  <si>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</si>
  <si>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</si>
  <si>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</si>
  <si>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</si>
  <si>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</si>
  <si>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</si>
  <si>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</si>
  <si>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</si>
  <si>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</si>
  <si>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</si>
  <si>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</si>
  <si>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</si>
  <si>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</si>
  <si>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</si>
  <si>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</si>
  <si>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</si>
  <si>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</si>
  <si>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</si>
  <si>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</si>
  <si>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</si>
  <si>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</si>
  <si>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</si>
  <si>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</si>
  <si>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</si>
  <si>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</si>
  <si>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</si>
  <si>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</si>
  <si>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</si>
  <si>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</si>
  <si>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</si>
  <si>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</si>
  <si>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</si>
  <si>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</si>
  <si>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</si>
  <si>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</si>
  <si>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</si>
  <si>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</si>
  <si>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</si>
  <si>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</si>
  <si>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</si>
  <si>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</si>
  <si>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</si>
  <si>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</si>
  <si>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</si>
  <si>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</si>
  <si>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</si>
  <si>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</si>
  <si>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</si>
  <si>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</si>
  <si>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</si>
  <si>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</si>
  <si>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</si>
  <si>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</si>
  <si>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</si>
  <si>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</si>
  <si>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</si>
  <si>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</si>
  <si>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</si>
  <si>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</si>
  <si>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</si>
  <si>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</si>
  <si>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</si>
  <si>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</si>
  <si>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</si>
  <si>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</si>
  <si>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</si>
  <si>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</si>
  <si>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</si>
  <si>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</si>
  <si>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</si>
  <si>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</si>
  <si>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</si>
  <si>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</si>
  <si>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</si>
  <si>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</si>
  <si>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</si>
  <si>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</si>
  <si>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</si>
  <si>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</si>
  <si>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</si>
  <si>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</si>
  <si>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</si>
  <si>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</si>
  <si>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</si>
  <si>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</si>
  <si>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</si>
  <si>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</si>
  <si>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</si>
  <si>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</si>
  <si>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</si>
  <si>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</si>
  <si>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</si>
  <si>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</si>
  <si>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</si>
  <si>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</si>
  <si>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</si>
  <si>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</si>
  <si>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</si>
  <si>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</si>
  <si>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</si>
  <si>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</si>
  <si>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</si>
  <si>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</si>
  <si>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</si>
  <si>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</si>
  <si>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</si>
  <si>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</si>
  <si>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</si>
  <si>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</si>
  <si>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</si>
  <si>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</si>
  <si>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</si>
  <si>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</si>
  <si>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</si>
  <si>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</si>
  <si>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</si>
  <si>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</si>
  <si>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</si>
  <si>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</si>
  <si>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</si>
  <si>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</si>
  <si>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</si>
  <si>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</si>
  <si>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</si>
  <si>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</si>
  <si>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</si>
  <si>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</si>
  <si>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</si>
  <si>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</si>
  <si>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</si>
  <si>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</si>
  <si>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</si>
  <si>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</si>
  <si>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</si>
  <si>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</si>
  <si>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</si>
  <si>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</si>
  <si>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</si>
  <si>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</si>
  <si>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</si>
  <si>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</si>
  <si>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</si>
  <si>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</si>
  <si>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</si>
  <si>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</si>
  <si>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</si>
  <si>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</si>
  <si>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</si>
  <si>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</si>
  <si>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</si>
  <si>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</si>
  <si>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</si>
  <si>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</si>
  <si>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</si>
  <si>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</si>
  <si>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</si>
  <si>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</si>
  <si>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</si>
  <si>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</si>
  <si>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</si>
  <si>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</si>
  <si>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</si>
  <si>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</si>
  <si>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</si>
  <si>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</si>
  <si>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</si>
  <si>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</si>
  <si>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</si>
  <si>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</si>
  <si>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</si>
  <si>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</si>
  <si>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</si>
  <si>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</si>
  <si>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</si>
  <si>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</si>
  <si>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</si>
  <si>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</si>
  <si>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</si>
  <si>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</si>
  <si>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</si>
  <si>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</si>
  <si>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</si>
  <si>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</si>
  <si>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</si>
  <si>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</si>
  <si>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</si>
  <si>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</si>
  <si>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</si>
  <si>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</si>
  <si>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</si>
  <si>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</si>
  <si>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</si>
  <si>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</si>
  <si>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</si>
  <si>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</si>
  <si>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</si>
  <si>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</si>
  <si>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</si>
  <si>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</si>
  <si>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</si>
  <si>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</si>
  <si>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</si>
  <si>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</si>
  <si>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</si>
  <si>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</si>
  <si>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</si>
  <si>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</si>
  <si>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</si>
  <si>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</si>
  <si>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</si>
  <si>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</si>
  <si>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</si>
  <si>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</si>
  <si>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</si>
  <si>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</si>
  <si>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</si>
  <si>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</si>
  <si>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</si>
  <si>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</si>
  <si>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</si>
  <si>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</si>
  <si>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</si>
  <si>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</si>
  <si>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</si>
  <si>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</si>
  <si>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</si>
  <si>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</si>
  <si>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</si>
  <si>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</si>
  <si>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</si>
  <si>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</si>
  <si>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</si>
  <si>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</si>
  <si>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</si>
  <si>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</si>
  <si>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</si>
  <si>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</si>
  <si>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</si>
  <si>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</si>
  <si>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</si>
  <si>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</si>
  <si>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</si>
  <si>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</si>
  <si>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</si>
  <si>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</si>
  <si>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</si>
  <si>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</si>
  <si>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</si>
  <si>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</si>
  <si>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</si>
  <si>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</si>
  <si>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</si>
  <si>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</si>
  <si>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</si>
  <si>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</si>
  <si>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</si>
  <si>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</si>
  <si>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</si>
  <si>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</si>
  <si>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</si>
  <si>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</si>
  <si>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</si>
  <si>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</si>
  <si>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</si>
  <si>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</si>
  <si>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</si>
  <si>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</si>
  <si>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</si>
  <si>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</si>
  <si>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</si>
  <si>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</si>
  <si>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</si>
  <si>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</si>
  <si>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</si>
  <si>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</si>
  <si>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</si>
  <si>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</si>
  <si>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</si>
  <si>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</si>
  <si>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</si>
  <si>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</si>
  <si>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</si>
  <si>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</si>
  <si>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</si>
  <si>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</si>
  <si>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</si>
  <si>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</si>
  <si>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</si>
  <si>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</si>
  <si>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</si>
  <si>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</si>
  <si>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</si>
  <si>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</si>
  <si>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</si>
  <si>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</si>
  <si>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</si>
  <si>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</si>
  <si>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</si>
  <si>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</si>
  <si>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</si>
  <si>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</si>
  <si>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</si>
  <si>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</si>
  <si>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</si>
  <si>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</si>
  <si>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</si>
  <si>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</si>
  <si>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</si>
  <si>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</si>
  <si>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</si>
  <si>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</si>
  <si>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</si>
  <si>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</si>
  <si>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</si>
  <si>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</si>
  <si>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</si>
  <si>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</si>
  <si>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</si>
  <si>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</si>
  <si>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</si>
  <si>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</si>
  <si>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</si>
  <si>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</si>
  <si>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</si>
  <si>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</si>
  <si>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</si>
  <si>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</si>
  <si>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</si>
  <si>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</si>
  <si>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</si>
  <si>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</si>
  <si>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</si>
  <si>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</si>
  <si>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</si>
  <si>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</si>
  <si>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</si>
  <si>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</si>
  <si>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</si>
  <si>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</si>
  <si>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</si>
  <si>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</si>
  <si>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</si>
  <si>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</si>
  <si>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</si>
  <si>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</si>
  <si>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</si>
  <si>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</si>
  <si>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</si>
  <si>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</si>
  <si>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</si>
  <si>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</si>
  <si>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</si>
  <si>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</si>
  <si>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</si>
  <si>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</si>
  <si>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</si>
  <si>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</si>
  <si>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</si>
  <si>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</si>
  <si>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</si>
  <si>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</si>
  <si>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</si>
  <si>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</si>
  <si>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</si>
  <si>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</si>
  <si>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</si>
  <si>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</si>
  <si>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</si>
  <si>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</si>
  <si>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</si>
  <si>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</si>
  <si>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</si>
  <si>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</si>
  <si>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</si>
  <si>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</si>
  <si>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</si>
  <si>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</si>
  <si>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</si>
  <si>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</si>
  <si>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</si>
  <si>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</si>
  <si>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</si>
  <si>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</si>
  <si>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</si>
  <si>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</si>
  <si>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</si>
  <si>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</si>
  <si>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</si>
  <si>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</si>
  <si>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</si>
  <si>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</si>
  <si>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</si>
  <si>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</si>
  <si>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</si>
  <si>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</si>
  <si>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</si>
  <si>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</si>
  <si>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</si>
  <si>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</si>
  <si>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</si>
  <si>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</si>
  <si>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</si>
  <si>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</si>
  <si>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</si>
  <si>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</si>
  <si>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</si>
  <si>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</si>
  <si>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</si>
  <si>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</si>
  <si>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</si>
  <si>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</si>
  <si>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</si>
  <si>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</si>
  <si>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</si>
  <si>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</si>
  <si>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</si>
  <si>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</si>
  <si>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</si>
  <si>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</si>
  <si>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</si>
  <si>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</si>
  <si>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</si>
  <si>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</si>
  <si>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</si>
  <si>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</si>
  <si>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</si>
  <si>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</si>
  <si>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</si>
  <si>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</si>
  <si>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</si>
  <si>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</si>
  <si>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</si>
  <si>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</si>
  <si>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</si>
  <si>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</si>
  <si>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</si>
  <si>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</si>
  <si>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</si>
  <si>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</si>
  <si>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</si>
  <si>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</si>
  <si>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</si>
  <si>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</si>
  <si>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</si>
  <si>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</si>
  <si>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</si>
  <si>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</si>
  <si>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</si>
  <si>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</si>
  <si>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</si>
  <si>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</si>
  <si>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</si>
  <si>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</si>
  <si>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</si>
  <si>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</si>
  <si>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</si>
  <si>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</si>
  <si>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</si>
  <si>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</si>
  <si>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</si>
  <si>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</si>
  <si>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</si>
  <si>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</si>
  <si>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</si>
  <si>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</si>
  <si>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</si>
  <si>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</si>
  <si>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</si>
  <si>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</si>
  <si>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</si>
  <si>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</si>
  <si>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</si>
  <si>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</si>
  <si>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</si>
  <si>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</si>
  <si>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</si>
  <si>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</si>
  <si>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</si>
  <si>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</si>
  <si>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</si>
  <si>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</si>
  <si>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</si>
  <si>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</si>
  <si>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</si>
  <si>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</si>
  <si>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</si>
  <si>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</si>
  <si>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</si>
  <si>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</si>
  <si>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</si>
  <si>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</si>
  <si>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</si>
  <si>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</si>
  <si>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</si>
  <si>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</si>
  <si>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</si>
  <si>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</si>
  <si>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</si>
  <si>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</si>
  <si>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</si>
  <si>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</si>
  <si>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</si>
  <si>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</si>
  <si>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</si>
  <si>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</si>
  <si>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</si>
  <si>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</si>
  <si>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</si>
  <si>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</si>
  <si>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</si>
  <si>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</si>
  <si>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</si>
  <si>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</si>
  <si>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</si>
  <si>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</si>
  <si>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</si>
  <si>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</si>
  <si>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</si>
  <si>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</si>
  <si>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</si>
  <si>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</si>
  <si>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</si>
  <si>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</si>
  <si>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</si>
  <si>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</si>
  <si>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</si>
  <si>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</si>
  <si>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</si>
  <si>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</si>
  <si>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</si>
  <si>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</si>
  <si>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</si>
  <si>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</si>
  <si>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</si>
  <si>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</si>
  <si>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</si>
  <si>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</si>
  <si>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</si>
  <si>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</si>
  <si>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</si>
  <si>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</si>
  <si>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</si>
  <si>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</si>
  <si>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</si>
  <si>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</si>
  <si>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</si>
  <si>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</si>
  <si>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</si>
  <si>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</si>
  <si>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</si>
  <si>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</si>
  <si>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</si>
  <si>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</si>
  <si>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</si>
  <si>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</si>
  <si>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</si>
  <si>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</si>
  <si>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</si>
  <si>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</si>
  <si>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</si>
  <si>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</si>
  <si>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</si>
  <si>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</si>
  <si>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</si>
  <si>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</si>
  <si>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</si>
  <si>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</si>
  <si>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</si>
  <si>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</si>
  <si>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</si>
  <si>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</si>
  <si>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</si>
  <si>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</si>
  <si>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</si>
  <si>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</si>
  <si>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</si>
  <si>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</si>
  <si>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</si>
  <si>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</si>
  <si>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</si>
  <si>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</si>
  <si>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</si>
  <si>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</si>
  <si>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</si>
  <si>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</si>
  <si>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</si>
  <si>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</si>
  <si>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</si>
  <si>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</si>
  <si>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</si>
  <si>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</si>
  <si>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</si>
  <si>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</si>
  <si>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</si>
  <si>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</si>
  <si>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</si>
  <si>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</si>
  <si>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</si>
  <si>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</si>
  <si>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</si>
  <si>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</si>
  <si>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</si>
  <si>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</si>
  <si>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</si>
  <si>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</si>
  <si>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</si>
  <si>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</si>
  <si>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</si>
  <si>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</si>
  <si>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</si>
  <si>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</si>
  <si>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</si>
  <si>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</si>
  <si>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</si>
  <si>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</si>
  <si>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</si>
  <si>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</si>
  <si>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</si>
  <si>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</si>
  <si>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</si>
  <si>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</si>
  <si>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</si>
  <si>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</si>
  <si>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</si>
  <si>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</si>
  <si>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</si>
  <si>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</si>
  <si>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</si>
  <si>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</si>
  <si>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</si>
  <si>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</si>
  <si>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</si>
  <si>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</si>
  <si>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</si>
  <si>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</si>
  <si>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</si>
  <si>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</si>
  <si>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</si>
  <si>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</si>
  <si>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</si>
  <si>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</si>
  <si>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</si>
  <si>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</si>
  <si>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</si>
  <si>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</si>
  <si>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</si>
  <si>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</si>
  <si>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</si>
  <si>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</si>
  <si>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</si>
  <si>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</si>
  <si>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</si>
  <si>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</si>
  <si>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</si>
  <si>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</si>
  <si>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</si>
  <si>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</si>
  <si>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</si>
  <si>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</si>
  <si>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</si>
  <si>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</si>
  <si>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</si>
  <si>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</si>
  <si>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</si>
  <si>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</si>
  <si>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</si>
  <si>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</si>
  <si>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</si>
  <si>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</si>
  <si>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</si>
  <si>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</si>
  <si>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</si>
  <si>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</si>
  <si>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</si>
  <si>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</si>
  <si>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</si>
  <si>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</si>
  <si>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</si>
  <si>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</si>
  <si>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</si>
  <si>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</si>
  <si>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</si>
  <si>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</si>
  <si>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</si>
  <si>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</si>
  <si>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</si>
  <si>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</si>
  <si>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</si>
  <si>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</si>
  <si>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</si>
  <si>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</si>
  <si>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</si>
  <si>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</si>
  <si>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</si>
  <si>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</si>
  <si>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</si>
  <si>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</si>
  <si>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</si>
  <si>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</si>
  <si>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</si>
  <si>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</si>
  <si>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</si>
  <si>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</si>
  <si>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</si>
  <si>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</si>
  <si>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</si>
  <si>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</si>
  <si>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</si>
  <si>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</si>
  <si>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</si>
  <si>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</si>
  <si>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</si>
  <si>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</si>
  <si>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</si>
  <si>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</si>
  <si>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</si>
  <si>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</si>
  <si>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</si>
  <si>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</si>
  <si>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</si>
  <si>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</si>
  <si>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</si>
  <si>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</si>
  <si>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</si>
  <si>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</si>
  <si>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</si>
  <si>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</si>
  <si>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</si>
  <si>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</si>
  <si>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</si>
  <si>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</si>
  <si>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</si>
  <si>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</si>
  <si>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</si>
  <si>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</si>
  <si>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</si>
  <si>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</si>
  <si>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</si>
  <si>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</si>
  <si>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</si>
  <si>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</si>
  <si>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</si>
  <si>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</si>
  <si>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</si>
  <si>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</si>
  <si>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</si>
  <si>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</si>
  <si>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</si>
  <si>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</si>
  <si>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</si>
  <si>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</si>
  <si>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</si>
  <si>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</si>
  <si>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</si>
  <si>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</si>
  <si>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</si>
  <si>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</si>
  <si>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</si>
  <si>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</si>
  <si>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</si>
  <si>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</si>
  <si>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</si>
  <si>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</si>
  <si>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</si>
  <si>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</si>
  <si>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</si>
  <si>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</si>
  <si>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</si>
  <si>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</si>
  <si>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</si>
  <si>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</si>
  <si>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</si>
  <si>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</si>
  <si>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</si>
  <si>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</si>
  <si>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</si>
  <si>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</si>
  <si>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</si>
  <si>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</si>
  <si>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</si>
  <si>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</si>
  <si>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</si>
  <si>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</si>
  <si>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</si>
  <si>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</si>
  <si>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</si>
  <si>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</si>
  <si>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</si>
  <si>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</si>
  <si>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</si>
  <si>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</si>
  <si>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</si>
  <si>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</si>
  <si>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</si>
  <si>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</si>
  <si>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</si>
  <si>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</si>
  <si>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</si>
  <si>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</si>
  <si>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</si>
  <si>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</si>
  <si>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</si>
  <si>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</si>
  <si>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</si>
  <si>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</si>
  <si>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</si>
  <si>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</si>
  <si>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</si>
  <si>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</si>
  <si>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</si>
  <si>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</si>
  <si>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</si>
  <si>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</si>
  <si>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</si>
  <si>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</si>
  <si>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</si>
  <si>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</si>
  <si>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</si>
  <si>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</si>
  <si>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</si>
  <si>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</si>
  <si>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</si>
  <si>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</si>
  <si>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</si>
  <si>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</si>
  <si>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</si>
  <si>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</si>
  <si>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</si>
  <si>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</si>
  <si>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</si>
  <si>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</si>
  <si>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</si>
  <si>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</si>
  <si>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</si>
  <si>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</si>
  <si>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</si>
  <si>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</si>
  <si>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</si>
  <si>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</si>
  <si>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</si>
  <si>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</si>
  <si>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</si>
  <si>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</si>
  <si>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</si>
  <si>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</si>
  <si>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</si>
  <si>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</si>
  <si>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</si>
  <si>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</si>
  <si>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</si>
  <si>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</si>
  <si>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</si>
  <si>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</si>
  <si>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</si>
  <si>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</si>
  <si>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</si>
  <si>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</si>
  <si>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</si>
  <si>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</si>
  <si>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</si>
  <si>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</si>
  <si>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</si>
  <si>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</si>
  <si>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</si>
  <si>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</si>
  <si>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</si>
  <si>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</si>
  <si>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</si>
  <si>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</si>
  <si>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</si>
  <si>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</si>
  <si>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</si>
  <si>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</si>
  <si>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</si>
  <si>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</si>
  <si>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</si>
  <si>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</si>
  <si>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</si>
  <si>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</si>
  <si>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</si>
  <si>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</si>
  <si>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</si>
  <si>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</si>
  <si>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</si>
  <si>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</si>
  <si>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</si>
  <si>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</si>
  <si>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</si>
  <si>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</si>
  <si>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</si>
  <si>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</si>
  <si>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</si>
  <si>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</si>
  <si>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</si>
  <si>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</si>
  <si>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</si>
  <si>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</si>
  <si>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</si>
  <si>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</si>
  <si>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</si>
  <si>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</si>
  <si>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</si>
  <si>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</si>
  <si>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</si>
  <si>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</si>
  <si>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</si>
  <si>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</si>
  <si>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</si>
  <si>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</si>
  <si>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</si>
  <si>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</si>
  <si>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</si>
  <si>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</si>
  <si>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</si>
  <si>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</si>
  <si>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</si>
  <si>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</si>
  <si>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</si>
  <si>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</si>
  <si>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</si>
  <si>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</si>
  <si>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</si>
  <si>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</si>
  <si>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</si>
  <si>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</si>
  <si>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</si>
  <si>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</si>
  <si>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</si>
  <si>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</si>
  <si>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</si>
  <si>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</si>
  <si>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</si>
  <si>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</si>
  <si>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</si>
  <si>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</si>
  <si>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</si>
  <si>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</si>
  <si>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</si>
  <si>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</si>
  <si>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</si>
  <si>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</si>
  <si>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</si>
  <si>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</si>
  <si>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</si>
  <si>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</si>
  <si>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</si>
  <si>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</si>
  <si>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</si>
  <si>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</si>
  <si>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</si>
  <si>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</si>
  <si>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</si>
  <si>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</si>
  <si>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</si>
  <si>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</si>
  <si>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</si>
  <si>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</si>
  <si>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</si>
  <si>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</si>
  <si>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</si>
  <si>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</si>
  <si>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</si>
  <si>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</si>
  <si>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</si>
  <si>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</si>
  <si>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</si>
  <si>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</si>
  <si>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</si>
  <si>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</si>
  <si>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</si>
  <si>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</si>
  <si>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</si>
  <si>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</si>
  <si>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</si>
  <si>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</si>
  <si>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</si>
  <si>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</si>
  <si>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</si>
  <si>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</si>
  <si>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</si>
  <si>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</si>
  <si>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</si>
  <si>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</si>
  <si>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</si>
  <si>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</si>
  <si>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</si>
  <si>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</si>
  <si>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</si>
  <si>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</si>
  <si>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</si>
  <si>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</si>
  <si>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</si>
  <si>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</si>
  <si>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</si>
  <si>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</si>
  <si>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</si>
  <si>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</si>
  <si>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</si>
  <si>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</si>
  <si>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</si>
  <si>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</si>
  <si>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</si>
  <si>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</si>
  <si>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</si>
  <si>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</si>
  <si>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</si>
  <si>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</si>
  <si>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</si>
  <si>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</si>
  <si>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</si>
  <si>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</si>
  <si>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</si>
  <si>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</si>
  <si>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</si>
  <si>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</si>
  <si>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</si>
  <si>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</si>
  <si>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</si>
  <si>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</si>
  <si>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</si>
  <si>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</si>
  <si>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</si>
  <si>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</si>
  <si>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</si>
  <si>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</si>
  <si>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</si>
  <si>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</si>
  <si>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</si>
  <si>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</si>
  <si>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</si>
  <si>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</si>
  <si>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</si>
  <si>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</si>
  <si>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</si>
  <si>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</si>
  <si>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</si>
  <si>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</si>
  <si>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</si>
  <si>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</si>
  <si>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</si>
  <si>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</si>
  <si>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</si>
  <si>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</si>
  <si>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</si>
  <si>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</si>
  <si>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</si>
  <si>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</si>
  <si>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</si>
  <si>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</si>
  <si>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</si>
  <si>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</si>
  <si>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</si>
  <si>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</si>
  <si>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</si>
  <si>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</si>
  <si>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</si>
  <si>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</si>
  <si>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</si>
  <si>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</si>
  <si>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</si>
  <si>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</si>
  <si>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</si>
  <si>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</si>
  <si>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</si>
  <si>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</si>
  <si>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</si>
  <si>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</si>
  <si>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</si>
  <si>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</si>
  <si>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</si>
  <si>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</si>
  <si>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</si>
  <si>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</si>
  <si>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</si>
  <si>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</si>
  <si>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</si>
  <si>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</si>
  <si>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</si>
  <si>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</si>
  <si>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</si>
  <si>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</si>
  <si>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</si>
  <si>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</si>
  <si>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</si>
  <si>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</si>
  <si>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</si>
  <si>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</si>
  <si>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</si>
  <si>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</si>
  <si>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</si>
  <si>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</si>
  <si>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</si>
  <si>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</si>
  <si>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</si>
  <si>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</si>
  <si>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</si>
  <si>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</si>
  <si>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</si>
  <si>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</si>
  <si>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</si>
  <si>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</si>
  <si>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</si>
  <si>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</si>
  <si>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</si>
  <si>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</si>
  <si>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</si>
  <si>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</si>
  <si>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</si>
  <si>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</si>
  <si>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</si>
  <si>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</si>
  <si>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</si>
  <si>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</si>
  <si>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</si>
  <si>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</si>
  <si>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</si>
  <si>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</si>
  <si>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</si>
  <si>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</si>
  <si>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</si>
  <si>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</si>
  <si>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</si>
  <si>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</si>
  <si>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</si>
  <si>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</si>
  <si>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</si>
  <si>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</si>
  <si>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</si>
  <si>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</si>
  <si>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</si>
  <si>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</si>
  <si>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</si>
  <si>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</si>
  <si>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</si>
  <si>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</si>
  <si>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</si>
  <si>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</si>
  <si>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</si>
  <si>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</si>
  <si>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</si>
  <si>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</si>
  <si>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</si>
  <si>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</si>
  <si>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</si>
  <si>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</si>
  <si>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</si>
  <si>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</si>
  <si>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</si>
  <si>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</si>
  <si>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</si>
  <si>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</si>
  <si>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</si>
  <si>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</si>
  <si>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</si>
  <si>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</si>
  <si>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</si>
  <si>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</si>
  <si>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</si>
  <si>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</si>
  <si>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</si>
  <si>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</si>
  <si>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</si>
  <si>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</si>
  <si>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</si>
  <si>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</si>
  <si>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</si>
  <si>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</si>
  <si>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</si>
  <si>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</si>
  <si>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</si>
  <si>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</si>
  <si>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</si>
  <si>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</si>
  <si>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</si>
  <si>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</si>
  <si>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</si>
  <si>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</si>
  <si>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</si>
  <si>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</si>
  <si>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</si>
  <si>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</si>
  <si>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</si>
  <si>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</si>
  <si>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</si>
  <si>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</si>
  <si>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</si>
  <si>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</si>
  <si>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</si>
  <si>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</si>
  <si>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</si>
  <si>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</si>
  <si>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</si>
  <si>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</si>
  <si>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</si>
  <si>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</si>
  <si>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</si>
  <si>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</si>
  <si>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</si>
  <si>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</si>
  <si>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</si>
  <si>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</si>
  <si>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</si>
  <si>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</si>
  <si>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</si>
  <si>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</si>
  <si>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</si>
  <si>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</si>
  <si>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</si>
  <si>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</si>
  <si>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</si>
  <si>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</si>
  <si>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</si>
  <si>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</si>
  <si>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</si>
  <si>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</si>
  <si>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</si>
  <si>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</si>
  <si>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</si>
  <si>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</si>
  <si>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</si>
  <si>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</si>
  <si>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</si>
  <si>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</si>
  <si>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</si>
  <si>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</si>
  <si>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</si>
  <si>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</si>
  <si>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</si>
  <si>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</si>
  <si>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</si>
  <si>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</si>
  <si>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</si>
  <si>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</si>
  <si>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</si>
  <si>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</si>
  <si>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</si>
  <si>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</si>
  <si>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</si>
  <si>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</si>
  <si>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</si>
  <si>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</si>
  <si>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</si>
  <si>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</si>
  <si>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</si>
  <si>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</si>
  <si>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</si>
  <si>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</si>
  <si>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</si>
  <si>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</si>
  <si>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</si>
  <si>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</si>
  <si>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</si>
  <si>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</si>
  <si>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</si>
  <si>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</si>
  <si>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</si>
  <si>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</si>
  <si>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</si>
  <si>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</si>
  <si>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</si>
  <si>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</si>
  <si>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</si>
  <si>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</si>
  <si>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</si>
  <si>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</si>
  <si>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</si>
  <si>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</si>
  <si>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</si>
  <si>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</si>
  <si>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</si>
  <si>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</si>
  <si>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</si>
  <si>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</si>
  <si>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</si>
  <si>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</si>
  <si>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</si>
  <si>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</si>
  <si>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</si>
  <si>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</si>
  <si>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</si>
  <si>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</si>
  <si>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</si>
  <si>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</si>
  <si>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</si>
  <si>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</si>
  <si>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</si>
  <si>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</si>
  <si>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</si>
  <si>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</si>
  <si>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</si>
  <si>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</si>
  <si>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</si>
  <si>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</si>
  <si>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</si>
  <si>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</si>
  <si>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</si>
  <si>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</si>
  <si>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</si>
  <si>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</si>
  <si>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</si>
  <si>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</si>
  <si>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</si>
  <si>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</si>
  <si>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</si>
  <si>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</si>
  <si>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</si>
  <si>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</si>
  <si>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</si>
  <si>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</si>
  <si>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</si>
  <si>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</si>
  <si>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</si>
  <si>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</si>
  <si>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</si>
  <si>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</si>
  <si>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</si>
  <si>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</si>
  <si>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</si>
  <si>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</si>
  <si>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</si>
  <si>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</si>
  <si>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</si>
  <si>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</si>
  <si>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</si>
  <si>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</si>
  <si>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</si>
  <si>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</si>
  <si>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</si>
  <si>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</si>
  <si>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</si>
  <si>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</si>
  <si>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</si>
  <si>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</si>
  <si>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</si>
  <si>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</si>
  <si>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</si>
  <si>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</si>
  <si>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</si>
  <si>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</si>
  <si>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</si>
  <si>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</si>
  <si>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</si>
  <si>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</si>
  <si>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</si>
  <si>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</si>
  <si>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</si>
  <si>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</si>
  <si>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</si>
  <si>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</si>
  <si>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</si>
  <si>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</si>
  <si>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</si>
  <si>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</si>
  <si>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</si>
  <si>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</si>
  <si>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</si>
  <si>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</si>
  <si>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</si>
  <si>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</si>
  <si>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</si>
  <si>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</si>
  <si>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</si>
  <si>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</si>
  <si>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</si>
  <si>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</si>
  <si>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</si>
  <si>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</si>
  <si>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</si>
  <si>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</si>
  <si>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</si>
  <si>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</si>
  <si>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</si>
  <si>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</si>
  <si>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</si>
  <si>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</si>
  <si>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</si>
  <si>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</si>
  <si>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</si>
  <si>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</si>
  <si>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</si>
  <si>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</si>
  <si>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</si>
  <si>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</si>
  <si>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</si>
  <si>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</si>
  <si>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</si>
  <si>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</si>
  <si>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</si>
  <si>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</si>
  <si>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</si>
  <si>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</si>
  <si>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</si>
  <si>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</si>
  <si>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</si>
  <si>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</si>
  <si>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</si>
  <si>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</si>
  <si>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</si>
  <si>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</si>
  <si>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</si>
  <si>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</si>
  <si>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</si>
  <si>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</si>
  <si>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</si>
  <si>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</si>
  <si>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</si>
  <si>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</si>
  <si>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</si>
  <si>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</si>
  <si>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</si>
  <si>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</si>
  <si>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</si>
  <si>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</si>
  <si>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</si>
  <si>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</si>
  <si>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</si>
  <si>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</si>
  <si>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</si>
  <si>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</si>
  <si>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</si>
  <si>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</si>
  <si>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</si>
  <si>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</si>
  <si>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</si>
  <si>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</si>
  <si>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</si>
  <si>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</si>
  <si>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</si>
  <si>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</si>
  <si>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</si>
  <si>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</si>
  <si>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</si>
  <si>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</si>
  <si>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</si>
  <si>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</si>
  <si>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</si>
  <si>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</si>
  <si>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</si>
  <si>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</si>
  <si>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</si>
  <si>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</si>
  <si>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</si>
  <si>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</si>
  <si>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</si>
  <si>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</si>
  <si>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</si>
  <si>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</si>
  <si>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</si>
  <si>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</si>
  <si>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</si>
  <si>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</si>
  <si>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</si>
  <si>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</si>
  <si>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</si>
  <si>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</si>
  <si>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</si>
  <si>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</si>
  <si>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</si>
  <si>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</si>
  <si>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</si>
  <si>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</si>
  <si>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</si>
  <si>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</si>
  <si>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</si>
  <si>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</si>
  <si>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</si>
  <si>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</si>
  <si>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</si>
  <si>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</si>
  <si>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</si>
  <si>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</si>
  <si>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</si>
  <si>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</si>
  <si>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</si>
  <si>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</si>
  <si>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</si>
  <si>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</si>
  <si>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</si>
  <si>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</si>
  <si>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</si>
  <si>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</si>
  <si>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</si>
  <si>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</si>
  <si>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</si>
  <si>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</si>
  <si>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</si>
  <si>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</si>
  <si>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</si>
  <si>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</si>
  <si>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</si>
  <si>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</si>
  <si>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</si>
  <si>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</si>
  <si>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</si>
  <si>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</si>
  <si>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</si>
  <si>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</si>
  <si>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</si>
  <si>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</si>
  <si>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</si>
  <si>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</si>
  <si>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</si>
  <si>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</si>
  <si>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</si>
  <si>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</si>
  <si>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</si>
  <si>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</si>
  <si>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</si>
  <si>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</si>
  <si>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</si>
  <si>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</si>
  <si>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</si>
  <si>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</si>
  <si>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</si>
  <si>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</si>
  <si>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</si>
  <si>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</si>
  <si>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</si>
  <si>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</si>
  <si>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</si>
  <si>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</si>
  <si>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</si>
  <si>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</si>
  <si>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</si>
  <si>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</si>
  <si>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</si>
  <si>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</si>
  <si>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</si>
  <si>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</si>
  <si>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</si>
  <si>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</si>
  <si>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</si>
  <si>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</si>
  <si>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</si>
  <si>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</si>
  <si>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</si>
  <si>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</si>
  <si>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</si>
  <si>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</si>
  <si>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</si>
  <si>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</si>
  <si>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</si>
  <si>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</si>
  <si>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</si>
  <si>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</si>
  <si>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</si>
  <si>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</si>
  <si>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</si>
  <si>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</si>
  <si>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</si>
  <si>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</si>
  <si>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</si>
  <si>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</si>
  <si>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</si>
  <si>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</si>
  <si>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</si>
  <si>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</si>
  <si>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</si>
  <si>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</si>
  <si>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</si>
  <si>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</si>
  <si>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</si>
  <si>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</si>
  <si>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</si>
  <si>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</si>
  <si>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</si>
  <si>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</si>
  <si>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</si>
  <si>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</si>
  <si>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</si>
  <si>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</si>
  <si>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</si>
  <si>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</si>
  <si>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</si>
  <si>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</si>
  <si>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</si>
  <si>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</si>
  <si>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</si>
  <si>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</si>
  <si>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</si>
  <si>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</si>
  <si>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</si>
  <si>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</si>
  <si>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</si>
  <si>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</si>
  <si>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</si>
  <si>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</si>
  <si>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</si>
  <si>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</si>
  <si>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</si>
  <si>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</si>
  <si>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</si>
  <si>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</si>
  <si>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</si>
  <si>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</si>
  <si>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</si>
  <si>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</si>
  <si>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</si>
  <si>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</si>
  <si>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</si>
  <si>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</si>
  <si>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</si>
  <si>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</si>
  <si>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</si>
  <si>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</si>
  <si>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</si>
  <si>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</si>
  <si>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</si>
  <si>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</si>
  <si>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</si>
  <si>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</si>
  <si>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</si>
  <si>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</si>
  <si>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</si>
  <si>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</si>
  <si>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</si>
  <si>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</si>
  <si>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</si>
  <si>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</si>
  <si>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</si>
  <si>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</si>
  <si>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</si>
  <si>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</si>
  <si>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</si>
  <si>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</si>
  <si>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</si>
  <si>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</si>
  <si>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</si>
  <si>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</si>
  <si>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</si>
  <si>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</si>
  <si>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</si>
  <si>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</si>
  <si>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</si>
  <si>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</si>
  <si>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</si>
  <si>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</si>
  <si>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</si>
  <si>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</si>
  <si>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</si>
  <si>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</si>
  <si>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</si>
  <si>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</si>
  <si>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</si>
  <si>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</si>
  <si>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</si>
  <si>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</si>
  <si>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</si>
  <si>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</si>
  <si>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</si>
  <si>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</si>
  <si>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</si>
  <si>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</si>
  <si>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</si>
  <si>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</si>
  <si>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</si>
  <si>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</si>
  <si>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</si>
  <si>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</si>
  <si>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</si>
  <si>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</si>
  <si>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</si>
  <si>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</si>
  <si>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</si>
  <si>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</si>
  <si>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</si>
  <si>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</si>
  <si>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</si>
  <si>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</si>
  <si>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</si>
  <si>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</si>
  <si>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</si>
  <si>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</si>
  <si>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</si>
  <si>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</si>
  <si>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</si>
  <si>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</si>
  <si>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</si>
  <si>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</si>
  <si>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</si>
  <si>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</si>
  <si>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</si>
  <si>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</si>
  <si>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</si>
  <si>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</si>
  <si>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</si>
  <si>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</si>
  <si>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</si>
  <si>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</si>
  <si>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</si>
  <si>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</si>
  <si>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</si>
  <si>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</si>
  <si>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</si>
  <si>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</si>
  <si>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</si>
  <si>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</si>
  <si>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</si>
  <si>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</si>
  <si>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</si>
  <si>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</si>
  <si>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</si>
  <si>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</si>
  <si>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</si>
  <si>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</si>
  <si>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</si>
  <si>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</si>
  <si>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</si>
  <si>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</si>
  <si>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</si>
  <si>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</si>
  <si>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</si>
  <si>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</si>
  <si>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</si>
  <si>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</si>
  <si>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</si>
  <si>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</si>
  <si>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</si>
  <si>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</si>
  <si>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</si>
  <si>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</si>
  <si>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</si>
  <si>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</si>
  <si>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</si>
  <si>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</si>
  <si>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</si>
  <si>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</si>
  <si>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</si>
  <si>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</si>
  <si>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</si>
  <si>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</si>
  <si>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</si>
  <si>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</si>
  <si>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</si>
  <si>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</si>
  <si>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</si>
  <si>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</si>
  <si>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</si>
  <si>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</si>
  <si>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</si>
  <si>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</si>
  <si>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</si>
  <si>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</si>
  <si>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</si>
  <si>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</si>
  <si>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</si>
  <si>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</si>
  <si>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</si>
  <si>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</si>
  <si>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</si>
  <si>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</si>
  <si>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</si>
  <si>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</si>
  <si>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</si>
  <si>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</si>
  <si>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</si>
  <si>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</si>
  <si>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</si>
  <si>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</si>
  <si>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</si>
  <si>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</si>
  <si>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</si>
  <si>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</si>
  <si>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</si>
  <si>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</si>
  <si>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</si>
  <si>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</si>
  <si>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</si>
  <si>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</si>
  <si>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</si>
  <si>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</si>
  <si>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</si>
  <si>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</si>
  <si>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</si>
  <si>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</si>
  <si>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</si>
  <si>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</si>
  <si>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</si>
  <si>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</si>
  <si>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</si>
  <si>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</si>
  <si>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</si>
  <si>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</si>
  <si>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</si>
  <si>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</si>
  <si>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</si>
  <si>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</si>
  <si>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</si>
  <si>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</si>
  <si>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</si>
  <si>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</si>
  <si>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</si>
  <si>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</si>
  <si>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</si>
  <si>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</si>
  <si>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</si>
  <si>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</si>
  <si>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</si>
  <si>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</si>
  <si>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</si>
  <si>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</si>
  <si>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</si>
  <si>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</si>
  <si>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</si>
  <si>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</si>
  <si>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</si>
  <si>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</si>
  <si>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</si>
  <si>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</si>
  <si>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</si>
  <si>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</si>
  <si>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</si>
  <si>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</si>
  <si>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</si>
  <si>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</si>
  <si>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</si>
  <si>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</si>
  <si>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</si>
  <si>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</si>
  <si>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</si>
  <si>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</si>
  <si>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</si>
  <si>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</si>
  <si>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</si>
  <si>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</si>
  <si>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</si>
  <si>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</si>
  <si>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</si>
  <si>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</si>
  <si>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</si>
  <si>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</si>
  <si>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</si>
  <si>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</si>
  <si>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</si>
  <si>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</si>
  <si>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</si>
  <si>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</si>
  <si>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</si>
  <si>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</si>
  <si>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</si>
  <si>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</si>
  <si>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</si>
  <si>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</si>
  <si>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</si>
  <si>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</si>
  <si>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</si>
  <si>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</si>
  <si>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</si>
  <si>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</si>
  <si>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</si>
  <si>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</si>
  <si>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</si>
  <si>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</si>
  <si>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</si>
  <si>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</si>
  <si>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</si>
  <si>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</si>
  <si>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</si>
  <si>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</si>
  <si>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</si>
  <si>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</si>
  <si>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</si>
  <si>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</si>
  <si>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</si>
  <si>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</si>
  <si>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</si>
  <si>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</si>
  <si>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</si>
  <si>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</si>
  <si>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</si>
  <si>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</si>
  <si>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</si>
  <si>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</si>
  <si>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</si>
  <si>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</si>
  <si>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</si>
  <si>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</si>
  <si>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</si>
  <si>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</si>
  <si>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</si>
  <si>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</si>
  <si>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</si>
  <si>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</si>
  <si>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</si>
  <si>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</si>
  <si>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</si>
  <si>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</si>
  <si>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</si>
  <si>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</si>
  <si>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</si>
  <si>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</si>
  <si>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</si>
  <si>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</si>
  <si>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</si>
  <si>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</si>
  <si>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</si>
  <si>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</si>
  <si>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</si>
  <si>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</si>
  <si>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</si>
  <si>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</si>
  <si>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</si>
  <si>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</si>
  <si>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</si>
  <si>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</si>
  <si>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</si>
  <si>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</si>
  <si>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</si>
  <si>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</si>
  <si>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</si>
  <si>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</si>
  <si>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</si>
  <si>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</si>
  <si>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</si>
  <si>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</si>
  <si>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</si>
  <si>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</si>
  <si>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</si>
  <si>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</si>
  <si>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</si>
  <si>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</si>
  <si>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</si>
  <si>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</si>
  <si>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</si>
  <si>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</si>
  <si>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</si>
  <si>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</si>
  <si>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</si>
  <si>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</si>
  <si>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</si>
  <si>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</si>
  <si>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</si>
  <si>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</si>
  <si>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</si>
  <si>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</si>
  <si>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</si>
  <si>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</si>
  <si>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</si>
  <si>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</si>
  <si>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</si>
  <si>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</si>
  <si>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</si>
  <si>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</si>
  <si>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</si>
  <si>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</si>
  <si>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</si>
  <si>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</si>
  <si>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</si>
  <si>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</si>
  <si>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</si>
  <si>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</si>
  <si>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</si>
  <si>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</si>
  <si>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</si>
  <si>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</si>
  <si>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</si>
  <si>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</si>
  <si>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</si>
  <si>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</si>
  <si>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</si>
  <si>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</si>
  <si>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</si>
  <si>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</si>
  <si>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</si>
  <si>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</si>
  <si>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</si>
  <si>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</si>
  <si>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</si>
  <si>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</si>
  <si>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</si>
  <si>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</si>
  <si>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</si>
  <si>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</si>
  <si>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</si>
  <si>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</si>
  <si>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</si>
  <si>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</si>
  <si>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</si>
  <si>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</si>
  <si>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</si>
  <si>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</si>
  <si>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</si>
  <si>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</si>
  <si>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</si>
  <si>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</si>
  <si>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</si>
  <si>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</si>
  <si>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</si>
  <si>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</si>
  <si>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</si>
  <si>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</si>
  <si>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</si>
  <si>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</si>
  <si>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</si>
  <si>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</si>
  <si>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</si>
  <si>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</si>
  <si>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</si>
  <si>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</si>
  <si>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</si>
  <si>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</si>
  <si>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</si>
  <si>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</si>
  <si>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</si>
  <si>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</si>
  <si>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</si>
  <si>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</si>
  <si>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</si>
  <si>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</si>
  <si>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</si>
  <si>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</si>
  <si>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</si>
  <si>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</si>
  <si>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</si>
  <si>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</si>
  <si>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</si>
  <si>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</si>
  <si>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</si>
  <si>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</si>
  <si>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</si>
  <si>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</si>
  <si>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</si>
  <si>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</si>
  <si>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</si>
  <si>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</si>
  <si>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</si>
  <si>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</si>
  <si>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</si>
  <si>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</si>
  <si>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</si>
  <si>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</si>
  <si>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</si>
  <si>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</si>
  <si>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</si>
  <si>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</si>
  <si>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</si>
  <si>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</si>
  <si>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</si>
  <si>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</si>
  <si>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</si>
  <si>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</si>
  <si>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</si>
  <si>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</si>
  <si>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</si>
  <si>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</si>
  <si>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</si>
  <si>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</si>
  <si>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</si>
  <si>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</si>
  <si>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</si>
  <si>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</si>
  <si>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</si>
  <si>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</si>
  <si>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</si>
  <si>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</si>
  <si>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</si>
  <si>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</si>
  <si>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</si>
  <si>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</si>
  <si>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</si>
  <si>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</si>
  <si>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</si>
  <si>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</si>
  <si>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</si>
  <si>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</si>
  <si>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</si>
  <si>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</si>
  <si>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</si>
  <si>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</si>
  <si>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</si>
  <si>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</si>
  <si>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</si>
  <si>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</si>
  <si>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</si>
  <si>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</si>
  <si>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</si>
  <si>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</si>
  <si>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</si>
  <si>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</si>
  <si>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</si>
  <si>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</si>
  <si>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</si>
  <si>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</si>
  <si>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</si>
  <si>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</si>
  <si>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</si>
  <si>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</si>
  <si>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</si>
  <si>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</si>
  <si>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</si>
  <si>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</si>
  <si>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</si>
  <si>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</si>
  <si>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</si>
  <si>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</si>
  <si>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</si>
  <si>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</si>
  <si>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</si>
  <si>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</si>
  <si>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</si>
  <si>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</si>
  <si>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</si>
  <si>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</si>
  <si>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</si>
  <si>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</si>
  <si>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</si>
  <si>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</si>
  <si>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</si>
  <si>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</si>
  <si>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</si>
  <si>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</si>
  <si>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</si>
  <si>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</si>
  <si>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</si>
  <si>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</si>
  <si>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</si>
  <si>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</si>
  <si>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</si>
  <si>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</si>
  <si>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</si>
  <si>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</si>
  <si>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</si>
  <si>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</si>
  <si>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</si>
  <si>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</si>
  <si>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</si>
  <si>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</si>
  <si>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</si>
  <si>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</si>
  <si>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</si>
  <si>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</si>
  <si>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</si>
  <si>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</si>
  <si>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</si>
  <si>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</si>
  <si>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</si>
  <si>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</si>
  <si>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</si>
  <si>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</si>
  <si>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</si>
  <si>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</si>
  <si>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</si>
  <si>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</si>
  <si>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</si>
  <si>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</si>
  <si>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</si>
  <si>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</si>
  <si>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</si>
  <si>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</si>
  <si>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</si>
  <si>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</si>
  <si>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</si>
  <si>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</si>
  <si>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</si>
  <si>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</si>
  <si>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</si>
  <si>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</si>
  <si>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</si>
  <si>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</si>
  <si>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</si>
  <si>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</si>
  <si>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</si>
  <si>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</si>
  <si>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</si>
  <si>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</si>
  <si>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</si>
  <si>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</si>
  <si>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</si>
  <si>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</si>
  <si>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</si>
  <si>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</si>
  <si>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</si>
  <si>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</si>
  <si>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</si>
  <si>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</si>
  <si>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</si>
  <si>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</si>
  <si>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</si>
  <si>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</si>
  <si>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</si>
  <si>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</si>
  <si>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</si>
  <si>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</si>
  <si>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</si>
  <si>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</si>
  <si>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</si>
  <si>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</si>
  <si>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</si>
  <si>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</si>
  <si>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</si>
  <si>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</si>
  <si>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</si>
  <si>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</si>
  <si>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</si>
  <si>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</si>
  <si>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</si>
  <si>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</si>
  <si>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</si>
  <si>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</si>
  <si>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</si>
  <si>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</si>
  <si>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</si>
  <si>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</si>
  <si>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</si>
  <si>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</si>
  <si>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</si>
  <si>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</si>
  <si>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</si>
  <si>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</si>
  <si>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</si>
  <si>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</si>
  <si>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</si>
  <si>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</si>
  <si>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</si>
  <si>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</si>
  <si>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</si>
  <si>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</si>
  <si>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</si>
  <si>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</si>
  <si>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</si>
  <si>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</si>
  <si>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</si>
  <si>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</si>
  <si>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</si>
  <si>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</si>
  <si>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</si>
  <si>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</si>
  <si>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</si>
  <si>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</si>
  <si>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</si>
  <si>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</si>
  <si>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</si>
  <si>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</si>
  <si>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</si>
  <si>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</si>
  <si>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</si>
  <si>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</si>
  <si>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</si>
  <si>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</si>
  <si>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</si>
  <si>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</si>
  <si>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</si>
  <si>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</si>
  <si>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</si>
  <si>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</si>
  <si>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</si>
  <si>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</si>
  <si>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</si>
  <si>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</si>
  <si>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</si>
  <si>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</si>
  <si>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</si>
  <si>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</si>
  <si>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</si>
  <si>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</si>
  <si>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</si>
  <si>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</si>
  <si>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</si>
  <si>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</si>
  <si>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</si>
  <si>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</si>
  <si>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</si>
  <si>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</si>
  <si>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</si>
  <si>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</si>
  <si>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</si>
  <si>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</si>
  <si>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</si>
  <si>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</si>
  <si>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</si>
  <si>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</si>
  <si>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</si>
  <si>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</si>
  <si>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</si>
  <si>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</si>
  <si>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</si>
  <si>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</si>
  <si>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</si>
  <si>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</si>
  <si>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</si>
  <si>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</si>
  <si>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</si>
  <si>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</si>
  <si>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</si>
  <si>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</si>
  <si>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</si>
  <si>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</si>
  <si>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</si>
  <si>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</si>
  <si>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</si>
  <si>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</si>
  <si>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</si>
  <si>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</si>
  <si>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</si>
  <si>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</si>
  <si>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</si>
  <si>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</si>
  <si>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</si>
  <si>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</si>
  <si>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</si>
  <si>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</si>
  <si>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</si>
  <si>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</si>
  <si>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</si>
  <si>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</si>
  <si>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</si>
  <si>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</si>
  <si>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</si>
  <si>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</si>
  <si>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</si>
  <si>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</si>
  <si>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</si>
  <si>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</si>
  <si>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</si>
  <si>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</si>
  <si>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</si>
  <si>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</si>
  <si>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</si>
  <si>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</si>
  <si>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</si>
  <si>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</si>
  <si>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</si>
  <si>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</si>
  <si>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</si>
  <si>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</si>
  <si>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</si>
  <si>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</si>
  <si>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</si>
  <si>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</si>
  <si>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</si>
  <si>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</si>
  <si>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</si>
  <si>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</si>
  <si>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</si>
  <si>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</si>
  <si>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</si>
  <si>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</si>
  <si>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</si>
  <si>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</si>
  <si>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</si>
  <si>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</si>
  <si>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</si>
  <si>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</si>
  <si>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</si>
  <si>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</si>
  <si>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</si>
  <si>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</si>
  <si>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</si>
  <si>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</si>
  <si>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</si>
  <si>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</si>
  <si>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</si>
  <si>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</si>
  <si>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</si>
  <si>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</si>
  <si>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</si>
  <si>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</si>
  <si>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</si>
  <si>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</si>
  <si>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</si>
  <si>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</si>
  <si>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</si>
  <si>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</si>
  <si>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</si>
  <si>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</si>
  <si>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</si>
  <si>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</si>
  <si>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</si>
  <si>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</si>
  <si>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</si>
  <si>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</si>
  <si>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</si>
  <si>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</si>
  <si>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</si>
  <si>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</si>
  <si>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</si>
  <si>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</si>
  <si>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</si>
  <si>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</si>
  <si>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</si>
  <si>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</si>
  <si>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</si>
  <si>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</si>
  <si>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</si>
  <si>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</si>
  <si>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</si>
  <si>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</si>
  <si>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</si>
  <si>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</si>
  <si>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</si>
  <si>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</si>
  <si>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</si>
  <si>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</si>
  <si>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</si>
  <si>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</si>
  <si>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</si>
  <si>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</si>
  <si>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</si>
  <si>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</si>
  <si>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</si>
  <si>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</si>
  <si>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</si>
  <si>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</si>
  <si>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</si>
  <si>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</si>
  <si>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</si>
  <si>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</si>
  <si>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</si>
  <si>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</si>
  <si>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</si>
  <si>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</si>
  <si>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</si>
  <si>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</si>
  <si>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</si>
  <si>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</si>
  <si>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</si>
  <si>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</si>
  <si>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</si>
  <si>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</si>
  <si>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</si>
  <si>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</si>
  <si>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</si>
  <si>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</si>
  <si>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</si>
  <si>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</si>
  <si>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</si>
  <si>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</si>
  <si>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</si>
  <si>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</si>
  <si>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</si>
  <si>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</si>
  <si>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</si>
  <si>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</si>
  <si>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</si>
  <si>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</si>
  <si>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</si>
  <si>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</si>
  <si>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</si>
  <si>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</si>
  <si>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</si>
  <si>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</si>
  <si>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</si>
  <si>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</si>
  <si>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</si>
  <si>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</si>
  <si>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</si>
  <si>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</si>
  <si>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</si>
  <si>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</si>
  <si>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</si>
  <si>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</si>
  <si>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</si>
  <si>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</si>
  <si>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</si>
  <si>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</si>
  <si>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</si>
  <si>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</si>
  <si>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</si>
  <si>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</si>
  <si>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</si>
  <si>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</si>
  <si>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</si>
  <si>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</si>
  <si>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</si>
  <si>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</si>
  <si>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</si>
  <si>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</si>
  <si>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</si>
  <si>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</si>
  <si>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</si>
  <si>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</si>
  <si>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</si>
  <si>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</si>
  <si>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</si>
  <si>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</si>
  <si>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</si>
  <si>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</si>
  <si>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</si>
  <si>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</si>
  <si>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</si>
  <si>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</si>
  <si>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</si>
  <si>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</si>
  <si>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</si>
  <si>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</si>
  <si>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</si>
  <si>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</si>
  <si>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</si>
  <si>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</si>
  <si>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</si>
  <si>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</si>
  <si>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</si>
  <si>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</si>
  <si>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</si>
  <si>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</si>
  <si>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</si>
  <si>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</si>
  <si>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</si>
  <si>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</si>
  <si>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</si>
  <si>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</si>
  <si>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</si>
  <si>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</si>
  <si>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</si>
  <si>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</si>
  <si>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</si>
  <si>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</si>
  <si>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</si>
  <si>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</si>
  <si>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</si>
  <si>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</si>
  <si>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</si>
  <si>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</si>
  <si>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</si>
  <si>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</si>
  <si>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</si>
  <si>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</si>
  <si>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</si>
  <si>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</si>
  <si>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</si>
  <si>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</si>
  <si>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</si>
  <si>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</si>
  <si>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</si>
  <si>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</si>
  <si>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</si>
  <si>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</si>
  <si>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</si>
  <si>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</si>
  <si>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</si>
  <si>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</si>
  <si>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</si>
  <si>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</si>
  <si>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</si>
  <si>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</si>
  <si>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</si>
  <si>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</si>
  <si>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</si>
  <si>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</si>
  <si>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</si>
  <si>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</si>
  <si>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</si>
  <si>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</si>
  <si>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</si>
  <si>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</si>
  <si>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</si>
  <si>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</si>
  <si>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</si>
  <si>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</si>
  <si>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</si>
  <si>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</si>
  <si>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</si>
  <si>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</si>
  <si>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</si>
  <si>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</si>
  <si>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</si>
  <si>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</si>
  <si>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</si>
  <si>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</si>
  <si>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</si>
  <si>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</si>
  <si>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</si>
  <si>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</si>
  <si>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</si>
  <si>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</si>
  <si>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</si>
  <si>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</si>
  <si>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</si>
  <si>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</si>
  <si>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</si>
  <si>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</si>
  <si>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</si>
  <si>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</si>
  <si>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</si>
  <si>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</si>
  <si>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</si>
  <si>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</si>
  <si>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</si>
  <si>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</si>
  <si>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</si>
  <si>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</si>
  <si>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</si>
  <si>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</si>
  <si>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</si>
  <si>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</si>
  <si>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</si>
  <si>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</si>
  <si>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</si>
  <si>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</si>
  <si>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</si>
  <si>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</si>
  <si>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</si>
  <si>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</si>
  <si>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</si>
  <si>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</si>
  <si>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</si>
  <si>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</si>
  <si>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</si>
  <si>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</si>
  <si>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</si>
  <si>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</si>
  <si>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</si>
  <si>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</si>
  <si>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</si>
  <si>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</si>
  <si>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</si>
  <si>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</si>
  <si>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</si>
  <si>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</si>
  <si>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</si>
  <si>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</si>
  <si>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</si>
  <si>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</si>
  <si>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</si>
  <si>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</si>
  <si>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</si>
  <si>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</si>
  <si>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</si>
  <si>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</si>
  <si>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</si>
  <si>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</si>
  <si>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</si>
  <si>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</si>
  <si>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</si>
  <si>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</si>
  <si>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</si>
  <si>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</si>
  <si>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</si>
  <si>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</si>
  <si>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</si>
  <si>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</si>
  <si>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</si>
  <si>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</si>
  <si>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</si>
  <si>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</si>
  <si>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</si>
  <si>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</si>
  <si>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</si>
  <si>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</si>
  <si>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</si>
  <si>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</si>
  <si>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</si>
  <si>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</si>
  <si>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</si>
  <si>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</si>
  <si>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</si>
  <si>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</si>
  <si>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</si>
  <si>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</si>
  <si>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</si>
  <si>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</si>
  <si>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</si>
  <si>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</si>
  <si>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</si>
  <si>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</si>
  <si>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</si>
  <si>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</si>
  <si>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</si>
  <si>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</si>
  <si>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</si>
  <si>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</si>
  <si>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</si>
  <si>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</si>
  <si>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</si>
  <si>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</si>
  <si>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</si>
  <si>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</si>
  <si>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</si>
  <si>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</si>
  <si>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</si>
  <si>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</si>
  <si>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</si>
  <si>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</si>
  <si>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</si>
  <si>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</si>
  <si>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</si>
  <si>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</si>
  <si>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</si>
  <si>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</si>
  <si>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</si>
  <si>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</si>
  <si>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</si>
  <si>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</si>
  <si>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</si>
  <si>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</si>
  <si>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</si>
  <si>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</si>
  <si>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</si>
  <si>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</si>
  <si>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</si>
  <si>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</si>
  <si>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</si>
  <si>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</si>
  <si>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</si>
  <si>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</si>
  <si>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</si>
  <si>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</si>
  <si>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</si>
  <si>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</si>
  <si>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</si>
  <si>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</si>
  <si>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</si>
  <si>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</si>
  <si>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</si>
  <si>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</si>
  <si>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</si>
  <si>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</si>
  <si>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</si>
  <si>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</si>
  <si>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</si>
  <si>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</si>
  <si>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</si>
  <si>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</si>
  <si>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</si>
  <si>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</si>
  <si>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</si>
  <si>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</si>
  <si>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</si>
  <si>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</si>
  <si>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</si>
  <si>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</si>
  <si>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</si>
  <si>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</si>
  <si>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</si>
  <si>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</si>
  <si>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</si>
  <si>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</si>
  <si>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</si>
  <si>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</si>
  <si>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</si>
  <si>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</si>
  <si>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</si>
  <si>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</si>
  <si>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</si>
  <si>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</si>
  <si>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</si>
  <si>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</si>
  <si>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</si>
  <si>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</si>
  <si>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</si>
  <si>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</si>
  <si>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</si>
  <si>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</si>
  <si>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</si>
  <si>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</si>
  <si>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</si>
  <si>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</si>
  <si>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</si>
  <si>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</si>
  <si>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</si>
  <si>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</si>
  <si>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</si>
  <si>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</si>
  <si>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</si>
  <si>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</si>
  <si>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</si>
  <si>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</si>
  <si>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</si>
  <si>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</si>
  <si>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</si>
  <si>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</si>
  <si>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</si>
  <si>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</si>
  <si>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</si>
  <si>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</si>
  <si>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</si>
  <si>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</si>
  <si>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</si>
  <si>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</si>
  <si>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</si>
  <si>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</si>
  <si>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</si>
  <si>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</si>
  <si>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</si>
  <si>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</si>
  <si>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</si>
  <si>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</si>
  <si>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</si>
  <si>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</si>
  <si>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</si>
  <si>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</si>
  <si>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</si>
  <si>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</si>
  <si>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</si>
  <si>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</si>
  <si>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</si>
  <si>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</si>
  <si>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</si>
  <si>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</si>
  <si>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</si>
  <si>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</si>
  <si>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</si>
  <si>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</si>
  <si>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</si>
  <si>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</si>
  <si>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</si>
  <si>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</si>
  <si>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</si>
  <si>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</si>
  <si>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</si>
  <si>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</si>
  <si>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</si>
  <si>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</si>
  <si>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</si>
  <si>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</si>
  <si>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</si>
  <si>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</si>
  <si>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</si>
  <si>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</si>
  <si>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</si>
  <si>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</si>
  <si>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</si>
  <si>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</si>
  <si>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</si>
  <si>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</si>
  <si>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</si>
  <si>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</si>
  <si>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</si>
  <si>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</si>
  <si>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</si>
  <si>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</si>
  <si>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</si>
  <si>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</si>
  <si>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</si>
  <si>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</si>
  <si>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</si>
  <si>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</si>
  <si>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</si>
  <si>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</si>
  <si>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</si>
  <si>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</si>
  <si>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</si>
  <si>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</si>
  <si>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</si>
  <si>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</si>
  <si>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</si>
  <si>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</si>
  <si>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</si>
  <si>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</si>
  <si>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</si>
  <si>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</si>
  <si>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</si>
  <si>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</si>
  <si>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</si>
  <si>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</si>
  <si>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</si>
  <si>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</si>
  <si>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</si>
  <si>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</si>
  <si>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</si>
  <si>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</si>
  <si>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</si>
  <si>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</si>
  <si>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</si>
  <si>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</si>
  <si>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</si>
  <si>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</si>
  <si>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</si>
  <si>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</si>
  <si>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</si>
  <si>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</si>
  <si>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</si>
  <si>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</si>
  <si>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</si>
  <si>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</si>
  <si>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</si>
  <si>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</si>
  <si>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</si>
  <si>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</si>
  <si>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</si>
  <si>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</si>
  <si>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</si>
  <si>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</si>
  <si>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</si>
  <si>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</si>
  <si>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</si>
  <si>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</si>
  <si>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</si>
  <si>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</si>
  <si>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</si>
  <si>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</si>
  <si>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</si>
  <si>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</si>
  <si>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</si>
  <si>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</si>
  <si>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</si>
  <si>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</si>
  <si>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</si>
  <si>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</si>
  <si>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</si>
  <si>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</si>
  <si>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</si>
  <si>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</si>
  <si>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</si>
  <si>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</si>
  <si>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</si>
  <si>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</si>
  <si>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</si>
  <si>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</si>
  <si>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</si>
  <si>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</si>
  <si>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</si>
  <si>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</si>
  <si>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</si>
  <si>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</si>
  <si>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</si>
  <si>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</si>
  <si>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</si>
  <si>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</si>
  <si>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</si>
  <si>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</si>
  <si>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</si>
  <si>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</si>
  <si>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</si>
  <si>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</si>
  <si>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</si>
  <si>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</si>
  <si>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</si>
  <si>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</si>
  <si>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</si>
  <si>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</si>
  <si>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</si>
  <si>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</si>
  <si>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</si>
  <si>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</si>
  <si>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</si>
  <si>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</si>
  <si>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</si>
  <si>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</si>
  <si>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</si>
  <si>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</si>
  <si>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</si>
  <si>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</si>
  <si>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</si>
  <si>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</si>
  <si>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</si>
  <si>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</si>
  <si>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</si>
  <si>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</si>
  <si>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</si>
  <si>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</si>
  <si>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</si>
  <si>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</si>
  <si>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</si>
  <si>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</si>
  <si>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</si>
  <si>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</si>
  <si>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</si>
  <si>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</si>
  <si>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</si>
  <si>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</si>
  <si>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</si>
  <si>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</si>
  <si>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</si>
  <si>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</si>
  <si>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</si>
  <si>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</si>
  <si>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</si>
  <si>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</si>
  <si>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</si>
  <si>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</si>
  <si>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</si>
  <si>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</si>
  <si>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</si>
  <si>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</si>
  <si>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</si>
  <si>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</si>
  <si>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</si>
  <si>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</si>
  <si>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</si>
  <si>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</si>
  <si>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</si>
  <si>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</si>
  <si>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</si>
  <si>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</si>
  <si>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</si>
  <si>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</si>
  <si>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</si>
  <si>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</si>
  <si>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</si>
  <si>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</si>
  <si>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</si>
  <si>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</si>
  <si>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</si>
  <si>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</si>
  <si>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</si>
  <si>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</si>
  <si>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</si>
  <si>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</si>
  <si>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</si>
  <si>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</si>
  <si>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</si>
  <si>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</si>
  <si>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</si>
  <si>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</si>
  <si>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</si>
  <si>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</si>
  <si>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</si>
  <si>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</si>
  <si>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</si>
  <si>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</si>
  <si>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</si>
  <si>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</si>
  <si>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</si>
  <si>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</si>
  <si>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</si>
  <si>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</si>
  <si>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</si>
  <si>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</si>
  <si>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</si>
  <si>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</si>
  <si>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</si>
  <si>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</si>
  <si>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</si>
  <si>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</si>
  <si>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</si>
  <si>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</si>
  <si>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</si>
  <si>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</si>
  <si>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</si>
  <si>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</si>
  <si>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</si>
  <si>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</si>
  <si>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</si>
  <si>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</si>
  <si>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</si>
  <si>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</si>
  <si>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</si>
  <si>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</si>
  <si>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</si>
  <si>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</si>
  <si>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</si>
  <si>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</si>
  <si>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</si>
  <si>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</si>
  <si>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</si>
  <si>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</si>
  <si>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</si>
  <si>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</si>
  <si>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</si>
  <si>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</si>
  <si>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</si>
  <si>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</si>
  <si>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</si>
  <si>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</si>
  <si>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</si>
  <si>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</si>
  <si>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</si>
  <si>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</si>
  <si>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</si>
  <si>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</si>
  <si>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</si>
  <si>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</si>
  <si>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</si>
  <si>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</si>
  <si>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</si>
  <si>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</si>
  <si>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</si>
  <si>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</si>
  <si>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</si>
  <si>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</si>
  <si>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</si>
  <si>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</si>
  <si>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</si>
  <si>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</si>
  <si>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</si>
  <si>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</si>
  <si>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</si>
  <si>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</si>
  <si>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</si>
  <si>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</si>
  <si>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</si>
  <si>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</si>
  <si>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</si>
  <si>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</si>
  <si>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</si>
  <si>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</si>
  <si>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</si>
  <si>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</si>
  <si>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</si>
  <si>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</si>
  <si>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</si>
  <si>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</si>
  <si>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</si>
  <si>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</si>
  <si>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</si>
  <si>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</si>
  <si>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</si>
  <si>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</si>
  <si>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</si>
  <si>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</si>
  <si>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</si>
  <si>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</si>
  <si>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</si>
  <si>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</si>
  <si>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</si>
  <si>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</si>
  <si>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</si>
  <si>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</si>
  <si>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</si>
  <si>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</si>
  <si>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</si>
  <si>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</si>
  <si>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</si>
  <si>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</si>
  <si>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</si>
  <si>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</si>
  <si>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</si>
  <si>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</si>
  <si>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</si>
  <si>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</si>
  <si>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</si>
  <si>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</si>
  <si>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</si>
  <si>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</si>
  <si>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</si>
  <si>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</si>
  <si>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</si>
  <si>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</si>
  <si>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</si>
  <si>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</si>
  <si>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</si>
  <si>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</si>
  <si>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</si>
  <si>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</si>
  <si>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</si>
  <si>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</si>
  <si>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</si>
  <si>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</si>
  <si>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</si>
  <si>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</si>
  <si>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</si>
  <si>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</si>
  <si>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</si>
  <si>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</si>
  <si>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</si>
  <si>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</si>
  <si>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</si>
  <si>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</si>
  <si>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</si>
  <si>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</si>
  <si>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</si>
  <si>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</si>
  <si>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</si>
  <si>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</si>
  <si>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</si>
  <si>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</si>
  <si>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</si>
  <si>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</si>
  <si>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</si>
  <si>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</si>
  <si>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</si>
  <si>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</si>
  <si>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</si>
  <si>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</si>
  <si>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</si>
  <si>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</si>
  <si>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</si>
  <si>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</si>
  <si>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</si>
  <si>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</si>
  <si>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</si>
  <si>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</si>
  <si>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</si>
  <si>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</si>
  <si>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</si>
  <si>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</si>
  <si>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</si>
  <si>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</si>
  <si>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</si>
  <si>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</si>
  <si>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</si>
  <si>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</si>
  <si>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</si>
  <si>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</si>
  <si>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</si>
  <si>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</si>
  <si>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</si>
  <si>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</si>
  <si>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</si>
  <si>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</si>
  <si>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</si>
  <si>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</si>
  <si>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</si>
  <si>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</si>
  <si>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</si>
  <si>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</si>
  <si>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</si>
  <si>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</si>
  <si>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</si>
  <si>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</si>
  <si>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</si>
  <si>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</si>
  <si>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</si>
  <si>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</si>
  <si>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</si>
  <si>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</si>
  <si>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</si>
  <si>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</si>
  <si>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</si>
  <si>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</si>
  <si>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</si>
  <si>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</si>
  <si>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</si>
  <si>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</si>
  <si>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</si>
  <si>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</si>
  <si>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</si>
  <si>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</si>
  <si>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</si>
  <si>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</si>
  <si>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</si>
  <si>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</si>
  <si>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</si>
  <si>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</si>
  <si>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</si>
  <si>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</si>
  <si>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</si>
  <si>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</si>
  <si>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</si>
  <si>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</si>
  <si>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</si>
  <si>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</si>
  <si>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</si>
  <si>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</si>
  <si>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</si>
  <si>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</si>
  <si>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</si>
  <si>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</si>
  <si>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</si>
  <si>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</si>
  <si>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</si>
  <si>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</si>
  <si>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</si>
  <si>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</si>
  <si>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</si>
  <si>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</si>
  <si>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</si>
  <si>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</si>
  <si>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</si>
  <si>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</si>
  <si>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</si>
  <si>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</si>
  <si>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</si>
  <si>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</si>
  <si>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</si>
  <si>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</si>
  <si>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</si>
  <si>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</si>
  <si>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</si>
  <si>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</si>
  <si>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</si>
  <si>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</si>
  <si>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</si>
  <si>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</si>
  <si>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</si>
  <si>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</si>
  <si>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</si>
  <si>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</si>
  <si>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</si>
  <si>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</si>
  <si>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</si>
  <si>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</si>
  <si>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</si>
  <si>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</si>
  <si>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</si>
  <si>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</si>
  <si>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</si>
  <si>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</si>
  <si>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</si>
  <si>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</si>
  <si>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</si>
  <si>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</si>
  <si>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</si>
  <si>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</si>
  <si>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</si>
  <si>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</si>
  <si>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</si>
  <si>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</si>
  <si>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</si>
  <si>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</si>
  <si>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</si>
  <si>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</si>
  <si>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</si>
  <si>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</si>
  <si>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</si>
  <si>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</si>
  <si>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</si>
  <si>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</si>
  <si>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</si>
  <si>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</si>
  <si>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</si>
  <si>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</si>
  <si>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</si>
  <si>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</si>
  <si>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</si>
  <si>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</si>
  <si>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</si>
  <si>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</si>
  <si>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</si>
  <si>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</si>
  <si>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</si>
  <si>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</si>
  <si>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</si>
  <si>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</si>
  <si>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</si>
  <si>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</si>
  <si>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</si>
  <si>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</si>
  <si>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</si>
  <si>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</si>
  <si>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</si>
  <si>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</si>
  <si>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</si>
  <si>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</si>
  <si>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</si>
  <si>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</si>
  <si>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</si>
  <si>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</si>
  <si>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</si>
  <si>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</si>
  <si>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</si>
  <si>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</si>
  <si>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</si>
  <si>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</si>
  <si>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</si>
  <si>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</si>
  <si>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</si>
  <si>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</si>
  <si>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</si>
  <si>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</si>
  <si>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</si>
  <si>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</si>
  <si>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</si>
  <si>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</si>
  <si>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</si>
  <si>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</si>
  <si>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</si>
  <si>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</si>
  <si>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</si>
  <si>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</si>
  <si>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</si>
  <si>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</si>
  <si>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</si>
  <si>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</si>
  <si>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</si>
  <si>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</si>
  <si>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</si>
  <si>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</si>
  <si>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</si>
  <si>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</si>
  <si>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</si>
  <si>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</si>
  <si>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</si>
  <si>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</si>
  <si>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</si>
  <si>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</si>
  <si>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</si>
  <si>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</si>
  <si>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</si>
  <si>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</si>
  <si>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</si>
  <si>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</si>
  <si>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</si>
  <si>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</si>
  <si>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</si>
  <si>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</si>
  <si>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</si>
  <si>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</si>
  <si>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</si>
  <si>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</si>
  <si>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</si>
  <si>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</si>
  <si>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</si>
  <si>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</si>
  <si>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</si>
  <si>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</si>
  <si>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</si>
  <si>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</si>
  <si>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</si>
  <si>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</si>
  <si>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</si>
  <si>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</si>
  <si>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</si>
  <si>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</si>
  <si>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</si>
  <si>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</si>
  <si>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</si>
  <si>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</si>
  <si>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</si>
  <si>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</si>
  <si>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</si>
  <si>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</si>
  <si>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</si>
  <si>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</si>
  <si>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</si>
  <si>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</si>
  <si>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</si>
  <si>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</si>
  <si>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</si>
  <si>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</si>
  <si>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</si>
  <si>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</si>
  <si>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</si>
  <si>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</si>
  <si>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</si>
  <si>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</si>
  <si>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</si>
  <si>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</si>
  <si>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</si>
  <si>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</si>
  <si>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</si>
  <si>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</si>
  <si>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</si>
  <si>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</si>
  <si>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</si>
  <si>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</si>
  <si>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</si>
  <si>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</si>
  <si>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</si>
  <si>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</si>
  <si>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</si>
  <si>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</si>
  <si>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</si>
  <si>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</si>
  <si>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</si>
  <si>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</si>
  <si>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</si>
  <si>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</si>
  <si>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</si>
  <si>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</si>
  <si>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</si>
  <si>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</si>
  <si>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</si>
  <si>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</si>
  <si>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</si>
  <si>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</si>
  <si>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</si>
  <si>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</si>
  <si>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</si>
  <si>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</si>
  <si>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</si>
  <si>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</si>
  <si>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</si>
  <si>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</si>
  <si>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</si>
  <si>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</si>
  <si>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</si>
  <si>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</si>
  <si>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</si>
  <si>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</si>
  <si>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</si>
  <si>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</si>
  <si>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</si>
  <si>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</si>
  <si>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</si>
  <si>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</si>
  <si>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</si>
  <si>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</si>
  <si>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</si>
  <si>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</si>
  <si>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</si>
  <si>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</si>
  <si>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</si>
  <si>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</si>
  <si>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</si>
  <si>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</si>
  <si>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</si>
  <si>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</si>
  <si>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</si>
  <si>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</si>
  <si>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</si>
  <si>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</si>
  <si>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</si>
  <si>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</si>
  <si>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</si>
  <si>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</si>
  <si>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</si>
  <si>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</si>
  <si>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</si>
  <si>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</si>
  <si>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</si>
  <si>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</si>
  <si>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</si>
  <si>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</si>
  <si>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</si>
  <si>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</si>
  <si>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</si>
  <si>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</si>
  <si>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</si>
  <si>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</si>
  <si>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</si>
  <si>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</si>
  <si>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</si>
  <si>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</si>
  <si>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</si>
  <si>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</si>
  <si>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</si>
  <si>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</si>
  <si>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</si>
  <si>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</si>
  <si>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</si>
  <si>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</si>
  <si>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</si>
  <si>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</si>
  <si>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</si>
  <si>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</si>
  <si>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</si>
  <si>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</si>
  <si>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</si>
  <si>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</si>
  <si>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</si>
  <si>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</si>
  <si>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</si>
  <si>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</si>
  <si>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</si>
  <si>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</si>
  <si>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</si>
  <si>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</si>
  <si>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</si>
  <si>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</si>
  <si>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</si>
  <si>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</si>
  <si>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</si>
  <si>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</si>
  <si>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</si>
  <si>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</si>
  <si>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</si>
  <si>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</si>
  <si>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</si>
  <si>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</si>
  <si>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</si>
  <si>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</si>
  <si>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</si>
  <si>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</si>
  <si>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</si>
  <si>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</si>
  <si>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</si>
  <si>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</si>
  <si>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</si>
  <si>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</si>
  <si>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</si>
  <si>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</si>
  <si>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</si>
  <si>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</si>
  <si>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</si>
  <si>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</si>
  <si>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</si>
  <si>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</si>
  <si>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</si>
  <si>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</si>
  <si>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</si>
  <si>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</si>
  <si>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</si>
  <si>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</si>
  <si>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</si>
  <si>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</si>
  <si>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</si>
  <si>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</si>
  <si>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</si>
  <si>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</si>
  <si>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</si>
  <si>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</si>
  <si>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</si>
  <si>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</si>
  <si>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</si>
  <si>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</si>
  <si>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</si>
  <si>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</si>
  <si>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</si>
  <si>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</si>
  <si>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</si>
  <si>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</si>
  <si>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</si>
  <si>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</si>
  <si>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</si>
  <si>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</si>
  <si>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</si>
  <si>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</si>
  <si>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</si>
  <si>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</si>
  <si>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</si>
  <si>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</si>
  <si>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</si>
  <si>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</si>
  <si>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</si>
  <si>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</si>
  <si>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</si>
  <si>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</si>
  <si>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</si>
  <si>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</si>
  <si>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</si>
  <si>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</si>
  <si>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</si>
  <si>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</si>
  <si>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</si>
  <si>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</si>
  <si>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</si>
  <si>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</si>
  <si>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</si>
  <si>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</si>
  <si>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</si>
  <si>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</si>
  <si>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</si>
  <si>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</si>
  <si>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</si>
  <si>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</si>
  <si>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</si>
  <si>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</si>
  <si>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</si>
  <si>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</si>
  <si>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</si>
  <si>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</si>
  <si>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</si>
  <si>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</si>
  <si>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</si>
  <si>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</si>
  <si>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</si>
  <si>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</si>
  <si>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</si>
  <si>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</si>
  <si>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</si>
  <si>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</si>
  <si>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</si>
  <si>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</si>
  <si>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</si>
  <si>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</si>
  <si>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</si>
  <si>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</si>
  <si>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</si>
  <si>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</si>
  <si>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</si>
  <si>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</si>
  <si>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</si>
  <si>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</si>
  <si>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</si>
  <si>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</si>
  <si>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</si>
  <si>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</si>
  <si>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</si>
  <si>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</si>
  <si>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</si>
  <si>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</si>
  <si>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</si>
  <si>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</si>
  <si>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</si>
  <si>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</si>
  <si>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</si>
  <si>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</si>
  <si>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</si>
  <si>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</si>
  <si>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</si>
  <si>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</si>
  <si>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</si>
  <si>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</si>
  <si>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</si>
  <si>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</si>
  <si>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</si>
  <si>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</si>
  <si>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</si>
  <si>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</si>
  <si>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</si>
  <si>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</si>
  <si>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</si>
  <si>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</si>
  <si>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</si>
  <si>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</si>
  <si>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</si>
  <si>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</si>
  <si>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</si>
  <si>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</si>
  <si>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</si>
  <si>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</si>
  <si>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</si>
  <si>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</si>
  <si>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</si>
  <si>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</si>
  <si>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</si>
  <si>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</si>
  <si>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</si>
  <si>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</si>
  <si>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</si>
  <si>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</si>
  <si>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</si>
  <si>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</si>
  <si>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</si>
  <si>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</si>
  <si>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</si>
  <si>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</si>
  <si>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</si>
  <si>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</si>
  <si>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</si>
  <si>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</si>
  <si>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</si>
  <si>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</si>
  <si>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</si>
  <si>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</si>
  <si>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</si>
  <si>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</si>
  <si>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</si>
  <si>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</si>
  <si>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</si>
  <si>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</si>
  <si>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</si>
  <si>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</si>
  <si>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</si>
  <si>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</si>
  <si>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</si>
  <si>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</si>
  <si>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</si>
  <si>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</si>
  <si>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</si>
  <si>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</si>
  <si>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</si>
  <si>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</si>
  <si>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</si>
  <si>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</si>
  <si>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</si>
  <si>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</si>
  <si>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</si>
  <si>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</si>
  <si>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</si>
  <si>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</si>
  <si>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</si>
  <si>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</si>
  <si>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</si>
  <si>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</si>
  <si>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</si>
  <si>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</si>
  <si>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</si>
  <si>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</si>
  <si>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</si>
  <si>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</si>
  <si>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</si>
  <si>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</si>
  <si>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</si>
  <si>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</si>
  <si>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</si>
  <si>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</si>
  <si>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</si>
  <si>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</si>
  <si>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</si>
  <si>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</si>
  <si>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</si>
  <si>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</si>
  <si>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</si>
  <si>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</si>
  <si>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</si>
  <si>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</si>
  <si>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</si>
  <si>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</si>
  <si>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</si>
  <si>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</si>
  <si>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</si>
  <si>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</si>
  <si>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</si>
  <si>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</si>
  <si>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</si>
  <si>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</si>
  <si>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</si>
  <si>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</si>
  <si>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</si>
  <si>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</si>
  <si>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</si>
  <si>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</si>
  <si>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</si>
  <si>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</si>
  <si>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</si>
  <si>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</si>
  <si>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</si>
  <si>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</si>
  <si>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</si>
  <si>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</si>
  <si>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</si>
  <si>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</si>
  <si>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</si>
  <si>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</si>
  <si>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</si>
  <si>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</si>
  <si>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</si>
  <si>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</si>
  <si>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</si>
  <si>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</si>
  <si>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</si>
  <si>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</si>
  <si>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</si>
  <si>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</si>
  <si>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</si>
  <si>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</si>
  <si>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</si>
  <si>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</si>
  <si>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</si>
  <si>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</si>
  <si>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</si>
  <si>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</si>
  <si>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</si>
  <si>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</si>
  <si>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</si>
  <si>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</si>
  <si>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</si>
  <si>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</si>
  <si>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</si>
  <si>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</si>
  <si>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</si>
  <si>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</si>
  <si>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</si>
  <si>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</si>
  <si>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</si>
  <si>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</si>
  <si>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</si>
  <si>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</si>
  <si>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</si>
  <si>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</si>
  <si>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</si>
  <si>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</si>
  <si>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</si>
  <si>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</si>
  <si>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</si>
  <si>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</si>
  <si>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</si>
  <si>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</si>
  <si>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</si>
  <si>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</si>
  <si>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</si>
  <si>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</si>
  <si>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</si>
  <si>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</si>
  <si>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</si>
  <si>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</si>
  <si>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</si>
  <si>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</si>
  <si>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</si>
  <si>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</si>
  <si>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</si>
  <si>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</si>
  <si>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</si>
  <si>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</si>
  <si>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</si>
  <si>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</si>
  <si>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</si>
  <si>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</si>
  <si>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</si>
  <si>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</si>
  <si>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</si>
  <si>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</si>
  <si>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</si>
  <si>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</si>
  <si>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</si>
  <si>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</si>
  <si>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</si>
  <si>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</si>
  <si>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</si>
  <si>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</si>
  <si>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</si>
  <si>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</si>
  <si>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</si>
  <si>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</si>
  <si>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</si>
  <si>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</si>
  <si>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</si>
  <si>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</si>
  <si>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</si>
  <si>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</si>
  <si>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</si>
  <si>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</si>
  <si>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</si>
  <si>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</si>
  <si>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</si>
  <si>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</si>
  <si>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</si>
  <si>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</si>
  <si>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</si>
  <si>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</si>
  <si>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</si>
  <si>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</si>
  <si>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</si>
  <si>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</si>
  <si>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</si>
  <si>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</si>
  <si>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</si>
  <si>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</si>
  <si>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</si>
  <si>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</si>
  <si>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</si>
  <si>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</si>
  <si>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</si>
  <si>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</si>
  <si>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</si>
  <si>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</si>
  <si>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</si>
  <si>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</si>
  <si>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</si>
  <si>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</si>
  <si>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</si>
  <si>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</si>
  <si>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</si>
  <si>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</si>
  <si>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</si>
  <si>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</si>
  <si>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</si>
  <si>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</si>
  <si>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</si>
  <si>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</si>
  <si>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</si>
  <si>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</si>
  <si>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</si>
  <si>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</si>
  <si>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</si>
  <si>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</si>
  <si>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</si>
  <si>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</si>
  <si>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</si>
  <si>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</si>
  <si>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</si>
  <si>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</si>
  <si>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</si>
  <si>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</si>
  <si>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</si>
  <si>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</si>
  <si>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</si>
  <si>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</si>
  <si>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</si>
  <si>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</si>
  <si>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</si>
  <si>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</si>
  <si>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</si>
  <si>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</si>
  <si>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</si>
  <si>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</si>
  <si>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</si>
  <si>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</si>
  <si>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</si>
  <si>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</si>
  <si>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</si>
  <si>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</si>
  <si>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</si>
  <si>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</si>
  <si>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</si>
  <si>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</si>
  <si>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</si>
  <si>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</si>
  <si>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</si>
  <si>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</si>
  <si>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</si>
  <si>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</si>
  <si>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</si>
  <si>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</si>
  <si>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</si>
  <si>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</si>
  <si>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</si>
  <si>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</si>
  <si>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</si>
  <si>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</si>
  <si>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</si>
  <si>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</si>
  <si>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</si>
  <si>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</si>
  <si>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</si>
  <si>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</si>
  <si>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</si>
  <si>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</si>
  <si>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</si>
  <si>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</si>
  <si>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</si>
  <si>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</si>
  <si>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</si>
  <si>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</si>
  <si>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</si>
  <si>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</si>
  <si>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</si>
  <si>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</si>
  <si>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</si>
  <si>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</si>
  <si>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</si>
  <si>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</si>
  <si>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</si>
  <si>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</si>
  <si>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</si>
  <si>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</si>
  <si>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</si>
  <si>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</si>
  <si>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</si>
  <si>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</si>
  <si>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</si>
  <si>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</si>
  <si>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</si>
  <si>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</si>
  <si>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</si>
  <si>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</si>
  <si>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</si>
  <si>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</si>
  <si>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</si>
  <si>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</si>
  <si>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</si>
  <si>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</si>
  <si>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</si>
  <si>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</si>
  <si>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</si>
  <si>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</si>
  <si>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</si>
  <si>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</si>
  <si>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</si>
  <si>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</si>
  <si>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</si>
  <si>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</si>
  <si>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</si>
  <si>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</si>
  <si>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</si>
  <si>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</si>
  <si>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</si>
  <si>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</si>
  <si>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</si>
  <si>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</si>
  <si>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</si>
  <si>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</si>
  <si>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</si>
  <si>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</si>
  <si>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</si>
  <si>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</si>
  <si>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</si>
  <si>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</si>
  <si>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</si>
  <si>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</si>
  <si>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</si>
  <si>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</si>
  <si>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</si>
  <si>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</si>
  <si>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</si>
  <si>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</si>
  <si>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</si>
  <si>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</si>
  <si>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</si>
  <si>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</si>
  <si>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</si>
  <si>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</si>
  <si>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</si>
  <si>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</si>
  <si>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</si>
  <si>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</si>
  <si>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</si>
  <si>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</si>
  <si>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</si>
  <si>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</si>
  <si>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</si>
  <si>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</si>
  <si>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</si>
  <si>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</si>
  <si>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</si>
  <si>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</si>
  <si>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</si>
  <si>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</si>
  <si>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</si>
  <si>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</si>
  <si>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</si>
  <si>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</si>
  <si>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</si>
  <si>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</si>
  <si>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</si>
  <si>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</si>
  <si>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</si>
  <si>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</si>
  <si>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</si>
  <si>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</si>
  <si>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</si>
  <si>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</si>
  <si>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</si>
  <si>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</si>
  <si>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</si>
  <si>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</si>
  <si>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</si>
  <si>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</si>
  <si>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</si>
  <si>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</si>
  <si>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</si>
  <si>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</si>
  <si>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</si>
  <si>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</si>
  <si>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</si>
  <si>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</si>
  <si>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</si>
  <si>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</si>
  <si>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</si>
  <si>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</si>
  <si>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</si>
  <si>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</si>
  <si>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</si>
  <si>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</si>
  <si>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</si>
  <si>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</si>
  <si>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</si>
  <si>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</si>
  <si>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</si>
  <si>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</si>
  <si>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</si>
  <si>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</si>
  <si>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</si>
  <si>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</si>
  <si>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</si>
  <si>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</si>
  <si>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</si>
  <si>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</si>
  <si>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</si>
  <si>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</si>
  <si>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</si>
  <si>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</si>
  <si>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</si>
  <si>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</si>
  <si>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</si>
  <si>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</si>
  <si>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</si>
  <si>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</si>
  <si>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</si>
  <si>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</si>
  <si>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</si>
  <si>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</si>
  <si>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</si>
  <si>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</si>
  <si>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</si>
  <si>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</si>
  <si>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</si>
  <si>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</si>
  <si>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</si>
  <si>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</si>
  <si>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</si>
  <si>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</si>
  <si>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</si>
  <si>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</si>
  <si>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</si>
  <si>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</si>
  <si>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</si>
  <si>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</si>
  <si>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</si>
  <si>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</si>
  <si>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</si>
  <si>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</si>
  <si>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</si>
  <si>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</si>
  <si>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</si>
  <si>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</si>
  <si>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</si>
  <si>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</si>
  <si>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</si>
  <si>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</si>
  <si>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</si>
  <si>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</si>
  <si>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</si>
  <si>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</si>
  <si>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</si>
  <si>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</si>
  <si>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</si>
  <si>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</si>
  <si>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</si>
  <si>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</si>
  <si>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</si>
  <si>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</si>
  <si>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</si>
  <si>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</si>
  <si>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</si>
  <si>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</si>
  <si>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</si>
  <si>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</si>
  <si>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</si>
  <si>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</si>
  <si>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</si>
  <si>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</si>
  <si>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</si>
  <si>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</si>
  <si>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</si>
  <si>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</si>
  <si>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</si>
  <si>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</si>
  <si>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</si>
  <si>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</si>
  <si>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</si>
  <si>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</si>
  <si>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</si>
  <si>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</si>
  <si>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</si>
  <si>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</si>
  <si>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</si>
  <si>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</si>
  <si>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</si>
  <si>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</si>
  <si>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</si>
  <si>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</si>
  <si>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</si>
  <si>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</si>
  <si>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</si>
  <si>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</si>
  <si>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</si>
  <si>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</si>
  <si>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</si>
  <si>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</si>
  <si>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</si>
  <si>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</si>
  <si>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</si>
  <si>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</si>
  <si>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</si>
  <si>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</si>
  <si>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</si>
  <si>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</si>
  <si>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</si>
  <si>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</si>
  <si>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</si>
  <si>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</si>
  <si>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</si>
  <si>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</si>
  <si>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</si>
  <si>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</si>
  <si>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</si>
  <si>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</si>
  <si>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</si>
  <si>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</si>
  <si>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</si>
  <si>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</si>
  <si>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</si>
  <si>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</si>
  <si>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</si>
  <si>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</si>
  <si>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</si>
  <si>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</si>
  <si>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</si>
  <si>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</si>
  <si>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</si>
  <si>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</si>
  <si>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</si>
  <si>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</si>
  <si>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</si>
  <si>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</si>
  <si>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</si>
  <si>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</si>
  <si>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</si>
  <si>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</si>
  <si>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</si>
  <si>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</si>
  <si>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</si>
  <si>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</si>
  <si>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</si>
  <si>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</si>
  <si>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</si>
  <si>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</si>
  <si>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</si>
  <si>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</si>
  <si>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</si>
  <si>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</si>
  <si>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</si>
  <si>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</si>
  <si>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</si>
  <si>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</si>
  <si>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</si>
  <si>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</si>
  <si>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</si>
  <si>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</si>
  <si>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</si>
  <si>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</si>
  <si>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</si>
  <si>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</si>
  <si>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</si>
  <si>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</si>
  <si>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</si>
  <si>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</si>
  <si>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</si>
  <si>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</si>
  <si>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</si>
  <si>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</si>
  <si>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</si>
  <si>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</si>
  <si>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</si>
  <si>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</si>
  <si>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</si>
  <si>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</si>
  <si>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</si>
  <si>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</si>
  <si>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</si>
  <si>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</si>
  <si>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</si>
  <si>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</si>
  <si>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</si>
  <si>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</si>
  <si>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</si>
  <si>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</si>
  <si>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</si>
  <si>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</si>
  <si>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</si>
  <si>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</si>
  <si>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</si>
  <si>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</si>
  <si>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</si>
  <si>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</si>
  <si>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</si>
  <si>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</si>
  <si>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</si>
  <si>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</si>
  <si>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</si>
  <si>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</si>
  <si>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</si>
  <si>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</si>
  <si>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</si>
  <si>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</si>
  <si>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</si>
  <si>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</si>
  <si>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</si>
  <si>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</si>
  <si>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</si>
  <si>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</si>
  <si>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</si>
  <si>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</si>
  <si>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</si>
  <si>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</si>
  <si>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</si>
  <si>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</si>
  <si>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</si>
  <si>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</si>
  <si>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</si>
  <si>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</si>
  <si>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</si>
  <si>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</si>
  <si>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</si>
  <si>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</si>
  <si>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</si>
  <si>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</si>
  <si>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</si>
  <si>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</si>
  <si>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</si>
  <si>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</si>
  <si>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</si>
  <si>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</si>
  <si>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</si>
  <si>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</si>
  <si>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</si>
  <si>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</si>
  <si>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</si>
  <si>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</si>
  <si>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</si>
  <si>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</si>
  <si>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</si>
  <si>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</si>
  <si>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</si>
  <si>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</si>
  <si>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</si>
  <si>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</si>
  <si>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</si>
  <si>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</si>
  <si>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</si>
  <si>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</si>
  <si>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</si>
  <si>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</si>
  <si>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</si>
  <si>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</si>
  <si>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</si>
  <si>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</si>
  <si>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</si>
  <si>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</si>
  <si>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</si>
  <si>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</si>
  <si>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</si>
  <si>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</si>
  <si>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</si>
  <si>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</si>
  <si>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</si>
  <si>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</si>
  <si>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</si>
  <si>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</si>
  <si>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</si>
  <si>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</si>
  <si>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</si>
  <si>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</si>
  <si>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</si>
  <si>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</si>
  <si>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</si>
  <si>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</si>
  <si>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</si>
  <si>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</si>
  <si>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</si>
  <si>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</si>
  <si>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</si>
  <si>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</si>
  <si>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</si>
  <si>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</si>
  <si>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</si>
  <si>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</si>
  <si>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</si>
  <si>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</si>
  <si>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</si>
  <si>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</si>
  <si>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</si>
  <si>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</si>
  <si>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</si>
  <si>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</si>
  <si>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</si>
  <si>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</si>
  <si>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</si>
  <si>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</si>
  <si>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</si>
  <si>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</si>
  <si>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</si>
  <si>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</si>
  <si>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</si>
  <si>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</si>
  <si>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</si>
  <si>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</si>
  <si>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</si>
  <si>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</si>
  <si>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</si>
  <si>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</si>
  <si>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</si>
  <si>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</si>
  <si>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</si>
  <si>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</si>
  <si>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</si>
  <si>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</si>
  <si>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</si>
  <si>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</si>
  <si>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</si>
  <si>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</si>
  <si>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</si>
  <si>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</si>
  <si>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</si>
  <si>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</si>
  <si>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</si>
  <si>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</si>
  <si>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</si>
  <si>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</si>
  <si>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</si>
  <si>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</si>
  <si>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</si>
  <si>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</si>
  <si>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</si>
  <si>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</si>
  <si>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</si>
  <si>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</si>
  <si>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</si>
  <si>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</si>
  <si>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</si>
  <si>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</si>
  <si>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</si>
  <si>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</si>
  <si>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</si>
  <si>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</si>
  <si>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</si>
  <si>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</si>
  <si>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</si>
  <si>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</si>
  <si>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</si>
  <si>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</si>
  <si>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</si>
  <si>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</si>
  <si>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</si>
  <si>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</si>
  <si>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</si>
  <si>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</si>
  <si>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</si>
  <si>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</si>
  <si>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</si>
  <si>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</si>
  <si>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</si>
  <si>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</si>
  <si>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</si>
  <si>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</si>
  <si>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</si>
  <si>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</si>
  <si>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</si>
  <si>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</si>
  <si>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</si>
  <si>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</si>
  <si>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</si>
  <si>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</si>
  <si>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</si>
  <si>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</si>
  <si>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</si>
  <si>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</si>
  <si>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</si>
  <si>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</si>
  <si>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</si>
  <si>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</si>
  <si>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</si>
  <si>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</si>
  <si>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</si>
  <si>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</si>
  <si>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</si>
  <si>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</si>
  <si>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</si>
  <si>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</si>
  <si>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</si>
  <si>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</si>
  <si>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</si>
  <si>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</si>
  <si>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</si>
  <si>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</si>
  <si>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</si>
  <si>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</si>
  <si>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</si>
  <si>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</si>
  <si>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</si>
  <si>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</si>
  <si>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</si>
  <si>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</si>
  <si>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</si>
  <si>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</si>
  <si>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</si>
  <si>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</si>
  <si>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</si>
  <si>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</si>
  <si>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</si>
  <si>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</si>
  <si>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</si>
  <si>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</si>
  <si>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</si>
  <si>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</si>
  <si>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</si>
  <si>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</si>
  <si>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</si>
  <si>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</si>
  <si>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</si>
  <si>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</si>
  <si>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</si>
  <si>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</si>
  <si>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</si>
  <si>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</si>
  <si>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</si>
  <si>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</si>
  <si>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</si>
  <si>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</si>
  <si>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</si>
  <si>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</si>
  <si>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</si>
  <si>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</si>
  <si>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</si>
  <si>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</si>
  <si>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</si>
  <si>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</si>
  <si>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</si>
  <si>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</si>
  <si>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</si>
  <si>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</si>
  <si>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</si>
  <si>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</si>
  <si>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</si>
  <si>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</si>
  <si>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</si>
  <si>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</si>
  <si>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</si>
  <si>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</si>
  <si>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</si>
  <si>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</si>
  <si>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</si>
  <si>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</si>
  <si>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</si>
  <si>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</si>
  <si>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</si>
  <si>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</si>
  <si>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</si>
  <si>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</si>
  <si>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</si>
  <si>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</si>
  <si>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</si>
  <si>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</si>
  <si>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</si>
  <si>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</si>
  <si>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</si>
  <si>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</si>
  <si>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</si>
  <si>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</si>
  <si>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</si>
  <si>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</si>
  <si>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</si>
  <si>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</si>
  <si>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</si>
  <si>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</si>
  <si>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</si>
  <si>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</si>
  <si>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</si>
  <si>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</si>
  <si>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</si>
  <si>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</si>
  <si>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</si>
  <si>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</si>
  <si>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</si>
  <si>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</si>
  <si>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</si>
  <si>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</si>
  <si>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</si>
  <si>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</si>
  <si>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</si>
  <si>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</si>
  <si>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</si>
  <si>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</si>
  <si>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</si>
  <si>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</si>
  <si>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</si>
  <si>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</si>
  <si>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</si>
  <si>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</si>
  <si>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</si>
  <si>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</si>
  <si>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</si>
  <si>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</si>
  <si>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</si>
  <si>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</si>
  <si>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</si>
  <si>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</si>
  <si>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</si>
  <si>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</si>
  <si>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</si>
  <si>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</si>
  <si>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</si>
  <si>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</si>
  <si>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</si>
  <si>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</si>
  <si>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</si>
  <si>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</si>
  <si>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</si>
  <si>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</si>
  <si>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</si>
  <si>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</si>
  <si>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</si>
  <si>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</si>
  <si>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</si>
  <si>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</si>
  <si>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</si>
  <si>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</si>
  <si>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</si>
  <si>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</si>
  <si>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</si>
  <si>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</si>
  <si>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</si>
  <si>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</si>
  <si>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</si>
  <si>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</si>
  <si>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</si>
  <si>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</si>
  <si>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</si>
  <si>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</si>
  <si>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</si>
  <si>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</si>
  <si>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</si>
  <si>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</si>
  <si>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</si>
  <si>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</si>
  <si>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</si>
  <si>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</si>
  <si>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</si>
  <si>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</si>
  <si>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</si>
  <si>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</si>
  <si>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</si>
  <si>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</si>
  <si>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</si>
  <si>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</si>
  <si>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</si>
  <si>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</si>
  <si>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</si>
  <si>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</si>
  <si>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</si>
  <si>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</si>
  <si>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</si>
  <si>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</si>
  <si>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</si>
  <si>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</si>
  <si>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</si>
  <si>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</si>
  <si>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</si>
  <si>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</si>
  <si>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</si>
  <si>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</si>
  <si>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</si>
  <si>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</si>
  <si>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</si>
  <si>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</si>
  <si>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</si>
  <si>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</si>
  <si>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</si>
  <si>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</si>
  <si>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</si>
  <si>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</si>
  <si>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</si>
  <si>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</si>
  <si>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</si>
  <si>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</si>
  <si>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</si>
  <si>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</si>
  <si>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</si>
  <si>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</si>
  <si>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</si>
  <si>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</si>
  <si>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</si>
  <si>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</si>
  <si>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</si>
  <si>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</si>
  <si>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</si>
  <si>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</si>
  <si>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</si>
  <si>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</si>
  <si>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</si>
  <si>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</si>
  <si>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</si>
  <si>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</si>
  <si>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</si>
  <si>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</si>
  <si>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</si>
  <si>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</si>
  <si>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</si>
  <si>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</si>
  <si>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</si>
  <si>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</si>
  <si>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</si>
  <si>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</si>
  <si>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</si>
  <si>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</si>
  <si>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</si>
  <si>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</si>
  <si>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</si>
  <si>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</si>
  <si>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</si>
  <si>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</si>
  <si>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</si>
  <si>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</si>
  <si>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</si>
  <si>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</si>
  <si>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</si>
  <si>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</si>
  <si>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</si>
  <si>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</si>
  <si>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</si>
  <si>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</si>
  <si>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</si>
  <si>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</si>
  <si>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</si>
  <si>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</si>
  <si>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</si>
  <si>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</si>
  <si>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</si>
  <si>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</si>
  <si>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</si>
  <si>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</si>
  <si>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</si>
  <si>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</si>
  <si>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</si>
  <si>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</si>
  <si>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</si>
  <si>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</si>
  <si>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</si>
  <si>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</si>
  <si>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</si>
  <si>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</si>
  <si>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</si>
  <si>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</si>
  <si>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</si>
  <si>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</si>
  <si>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</si>
  <si>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</si>
  <si>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</si>
  <si>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</si>
  <si>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</si>
  <si>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</si>
  <si>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</si>
  <si>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</si>
  <si>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</si>
  <si>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</si>
  <si>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</si>
  <si>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</si>
  <si>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</si>
  <si>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</si>
  <si>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</si>
  <si>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</si>
  <si>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</si>
  <si>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</si>
  <si>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</si>
  <si>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</si>
  <si>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</si>
  <si>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</si>
  <si>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</si>
  <si>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</si>
  <si>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</si>
  <si>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</si>
  <si>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</si>
  <si>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</si>
  <si>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</si>
  <si>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</si>
  <si>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</si>
  <si>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</si>
  <si>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</si>
  <si>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</si>
  <si>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</si>
  <si>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</si>
  <si>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</si>
  <si>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</si>
  <si>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</si>
  <si>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</si>
  <si>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</si>
  <si>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</si>
  <si>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</si>
  <si>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</si>
  <si>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</si>
  <si>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</si>
  <si>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</si>
  <si>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</si>
  <si>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</si>
  <si>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</si>
  <si>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</si>
  <si>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</si>
  <si>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</si>
  <si>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</si>
  <si>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</si>
  <si>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</si>
  <si>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</si>
  <si>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</si>
  <si>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</si>
  <si>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</si>
  <si>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</si>
  <si>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</si>
  <si>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</si>
  <si>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</si>
  <si>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</si>
  <si>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</si>
  <si>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</si>
  <si>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</si>
  <si>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</si>
  <si>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</si>
  <si>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</si>
  <si>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</si>
  <si>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</si>
  <si>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</si>
  <si>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</si>
  <si>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</si>
  <si>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</si>
  <si>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</si>
  <si>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</si>
  <si>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</si>
  <si>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</si>
  <si>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</si>
  <si>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</si>
  <si>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</si>
  <si>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</si>
  <si>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</si>
  <si>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</si>
  <si>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</si>
  <si>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</si>
  <si>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</si>
  <si>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</si>
  <si>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</si>
  <si>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</si>
  <si>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</si>
  <si>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</si>
  <si>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</si>
  <si>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</si>
  <si>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</si>
  <si>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</si>
  <si>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</si>
  <si>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</si>
  <si>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</si>
  <si>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</si>
  <si>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</si>
  <si>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</si>
  <si>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</si>
  <si>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</si>
  <si>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</si>
  <si>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</si>
  <si>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</si>
  <si>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</si>
  <si>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</si>
  <si>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</si>
  <si>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</si>
  <si>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</si>
  <si>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</si>
  <si>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</si>
  <si>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</si>
  <si>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</si>
  <si>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</si>
  <si>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</si>
  <si>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</si>
  <si>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</si>
  <si>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</si>
  <si>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</si>
  <si>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</si>
  <si>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</si>
  <si>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</si>
  <si>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</si>
  <si>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</si>
  <si>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</si>
  <si>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</si>
  <si>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</si>
  <si>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</si>
  <si>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</si>
  <si>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</si>
  <si>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</si>
  <si>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</si>
  <si>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</si>
  <si>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</si>
  <si>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</si>
  <si>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</si>
  <si>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</si>
  <si>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</si>
  <si>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</si>
  <si>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</si>
  <si>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</si>
  <si>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</si>
  <si>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</si>
  <si>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</si>
  <si>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</si>
  <si>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</si>
  <si>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</si>
  <si>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</si>
  <si>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</si>
  <si>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</si>
  <si>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</si>
  <si>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</si>
  <si>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</si>
  <si>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</si>
  <si>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</si>
  <si>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</si>
  <si>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</si>
  <si>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</si>
  <si>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</si>
  <si>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</si>
  <si>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</si>
  <si>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</si>
  <si>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</si>
  <si>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</si>
  <si>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</si>
  <si>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</si>
  <si>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</si>
  <si>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</si>
  <si>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</si>
  <si>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</si>
  <si>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</si>
  <si>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</si>
  <si>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</si>
  <si>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</si>
  <si>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</si>
  <si>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</si>
  <si>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</si>
  <si>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</si>
  <si>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</si>
  <si>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</si>
  <si>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</si>
  <si>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</si>
  <si>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</si>
  <si>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</si>
  <si>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</si>
  <si>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</si>
  <si>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</si>
  <si>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</si>
  <si>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</si>
  <si>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</si>
  <si>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</si>
  <si>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</si>
  <si>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</si>
  <si>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</si>
  <si>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</si>
  <si>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</si>
  <si>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</si>
  <si>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</si>
  <si>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</si>
  <si>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</si>
  <si>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</si>
  <si>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</si>
  <si>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</si>
  <si>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</si>
  <si>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</si>
  <si>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</si>
  <si>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</si>
  <si>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</si>
  <si>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</si>
  <si>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</si>
  <si>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</si>
  <si>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</si>
  <si>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</si>
  <si>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</si>
  <si>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</si>
  <si>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</si>
  <si>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</si>
  <si>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</si>
  <si>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</si>
  <si>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</si>
  <si>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</si>
  <si>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</si>
  <si>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</si>
  <si>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</si>
  <si>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</si>
  <si>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</si>
  <si>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</si>
  <si>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</si>
  <si>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</si>
  <si>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</si>
  <si>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</si>
  <si>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</si>
  <si>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</si>
  <si>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</si>
  <si>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</si>
  <si>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</si>
  <si>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</si>
  <si>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</si>
  <si>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</si>
  <si>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</si>
  <si>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</si>
  <si>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</si>
  <si>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</si>
  <si>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</si>
  <si>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</si>
  <si>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</si>
  <si>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</si>
  <si>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</si>
  <si>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</si>
  <si>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</si>
  <si>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</si>
  <si>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</si>
  <si>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</si>
  <si>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</si>
  <si>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</si>
  <si>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</si>
  <si>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</si>
  <si>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</si>
  <si>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</si>
  <si>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</si>
  <si>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</si>
  <si>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</si>
  <si>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</si>
  <si>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</si>
  <si>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</si>
  <si>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</si>
  <si>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</si>
  <si>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</si>
  <si>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</si>
  <si>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</si>
  <si>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</si>
  <si>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</si>
  <si>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</si>
  <si>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</si>
  <si>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</si>
  <si>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</si>
  <si>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</si>
  <si>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</si>
  <si>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</si>
  <si>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</si>
  <si>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</si>
  <si>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</si>
  <si>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</si>
  <si>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</si>
  <si>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</si>
  <si>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</si>
  <si>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</si>
  <si>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</si>
  <si>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</si>
  <si>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</si>
  <si>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</si>
  <si>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</si>
  <si>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</si>
  <si>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</si>
  <si>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</si>
  <si>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</si>
  <si>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</si>
  <si>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</si>
  <si>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</si>
  <si>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</si>
  <si>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</si>
  <si>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</si>
  <si>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</si>
  <si>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</si>
  <si>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</si>
  <si>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</si>
  <si>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</si>
  <si>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</si>
  <si>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</si>
  <si>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</si>
  <si>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</si>
  <si>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</si>
  <si>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</si>
  <si>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</si>
  <si>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</si>
  <si>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</si>
  <si>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</si>
  <si>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</si>
  <si>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</si>
  <si>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</si>
  <si>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</si>
  <si>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</si>
  <si>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</si>
  <si>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</si>
  <si>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</si>
  <si>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</si>
  <si>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</si>
  <si>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</si>
  <si>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</si>
  <si>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</si>
  <si>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</si>
  <si>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</si>
  <si>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</si>
  <si>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</si>
  <si>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</si>
  <si>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</si>
  <si>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</si>
  <si>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</si>
  <si>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</si>
  <si>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</si>
  <si>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</si>
  <si>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</si>
  <si>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</si>
  <si>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</si>
  <si>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</si>
  <si>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</si>
  <si>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</si>
  <si>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</si>
  <si>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</si>
  <si>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</si>
  <si>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</si>
  <si>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</si>
  <si>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</si>
  <si>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</si>
  <si>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</si>
  <si>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</si>
  <si>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</si>
  <si>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</si>
  <si>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</si>
  <si>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</si>
  <si>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</si>
  <si>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</si>
  <si>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</si>
  <si>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</si>
  <si>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</si>
  <si>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</si>
  <si>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</si>
  <si>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</si>
  <si>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</si>
  <si>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</si>
  <si>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</si>
  <si>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</si>
  <si>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</si>
  <si>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</si>
  <si>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</si>
  <si>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</si>
  <si>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</si>
  <si>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</si>
  <si>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</si>
  <si>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</si>
  <si>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</si>
  <si>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</si>
  <si>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</si>
  <si>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</si>
  <si>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</si>
  <si>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</si>
  <si>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</si>
  <si>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</si>
  <si>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</si>
  <si>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</si>
  <si>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</si>
  <si>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</si>
  <si>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</si>
  <si>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</si>
  <si>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</si>
  <si>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</si>
  <si>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</si>
  <si>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</si>
  <si>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</si>
  <si>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</si>
  <si>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</si>
  <si>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</si>
  <si>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</si>
  <si>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</si>
  <si>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</si>
  <si>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</si>
  <si>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</si>
  <si>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</si>
  <si>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</si>
  <si>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</si>
  <si>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</si>
  <si>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</si>
  <si>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</si>
  <si>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</si>
  <si>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</si>
  <si>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</si>
  <si>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</si>
  <si>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</si>
  <si>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</si>
  <si>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</si>
  <si>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</si>
  <si>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</si>
  <si>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</si>
  <si>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</si>
  <si>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</si>
  <si>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</si>
  <si>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</si>
  <si>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</si>
  <si>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</si>
  <si>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</si>
  <si>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</si>
  <si>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</si>
  <si>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</si>
  <si>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</si>
  <si>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</si>
  <si>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</si>
  <si>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</si>
  <si>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</si>
  <si>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</si>
  <si>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</si>
  <si>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</si>
  <si>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</si>
  <si>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</si>
  <si>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</si>
  <si>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</si>
  <si>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</si>
  <si>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</si>
  <si>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</si>
  <si>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</si>
  <si>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</si>
  <si>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</si>
  <si>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</si>
  <si>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</si>
  <si>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</si>
  <si>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</si>
  <si>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</si>
  <si>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</si>
  <si>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</si>
  <si>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</si>
  <si>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</si>
  <si>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</si>
  <si>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</si>
  <si>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</si>
  <si>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</si>
  <si>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</si>
  <si>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</si>
  <si>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</si>
  <si>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</si>
  <si>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</si>
  <si>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</si>
  <si>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</si>
  <si>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</si>
  <si>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</si>
  <si>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</si>
  <si>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</si>
  <si>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</si>
  <si>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</si>
  <si>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</si>
  <si>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</si>
  <si>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</si>
  <si>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</si>
  <si>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</si>
  <si>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</si>
  <si>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</si>
  <si>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</si>
  <si>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</si>
  <si>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</si>
  <si>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</si>
  <si>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</si>
  <si>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</si>
  <si>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</si>
  <si>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</si>
  <si>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</si>
  <si>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</si>
  <si>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</si>
  <si>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</si>
  <si>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</si>
  <si>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</si>
  <si>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</si>
  <si>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</si>
  <si>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</si>
  <si>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</si>
  <si>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</si>
  <si>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</si>
  <si>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</si>
  <si>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</si>
  <si>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</si>
  <si>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</si>
  <si>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</si>
  <si>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</si>
  <si>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</si>
  <si>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</si>
  <si>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</si>
  <si>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</si>
  <si>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</si>
  <si>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</si>
  <si>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</si>
  <si>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</si>
  <si>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</si>
  <si>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</si>
  <si>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</si>
  <si>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</si>
  <si>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</si>
  <si>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</si>
  <si>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</si>
  <si>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</si>
  <si>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</si>
  <si>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</si>
  <si>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</si>
  <si>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</si>
  <si>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</si>
  <si>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</si>
  <si>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</si>
  <si>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</si>
  <si>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</si>
  <si>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</si>
  <si>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</si>
  <si>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</si>
  <si>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</si>
  <si>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</si>
  <si>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</si>
  <si>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</si>
  <si>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</si>
  <si>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</si>
  <si>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</si>
  <si>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</si>
  <si>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</si>
  <si>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</si>
  <si>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</si>
  <si>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</si>
  <si>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</si>
  <si>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</si>
  <si>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</si>
  <si>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</si>
  <si>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</si>
  <si>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</si>
  <si>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</si>
  <si>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</si>
  <si>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</si>
  <si>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</si>
  <si>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</si>
  <si>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</si>
  <si>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</si>
  <si>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</si>
  <si>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</si>
  <si>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</si>
  <si>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</si>
  <si>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</si>
  <si>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</si>
  <si>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</si>
  <si>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</si>
  <si>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</si>
  <si>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</si>
  <si>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</si>
  <si>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</si>
  <si>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</si>
  <si>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</si>
  <si>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</si>
  <si>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</si>
  <si>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</si>
  <si>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</si>
  <si>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</si>
  <si>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</si>
  <si>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</si>
  <si>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</si>
  <si>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</si>
  <si>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</si>
  <si>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</si>
  <si>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</si>
  <si>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</si>
  <si>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</si>
  <si>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</si>
  <si>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</si>
  <si>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</si>
  <si>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</si>
  <si>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</si>
  <si>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</si>
  <si>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</si>
  <si>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</si>
  <si>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</si>
  <si>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</si>
  <si>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</si>
  <si>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</si>
  <si>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</si>
  <si>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</si>
  <si>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</si>
  <si>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</si>
  <si>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</si>
  <si>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</si>
  <si>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</si>
  <si>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</si>
  <si>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</si>
  <si>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</si>
  <si>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</si>
  <si>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</si>
  <si>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</si>
  <si>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</si>
  <si>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</si>
  <si>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</si>
  <si>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</si>
  <si>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</si>
  <si>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</si>
  <si>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</si>
  <si>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</si>
  <si>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</si>
  <si>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</si>
  <si>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</si>
  <si>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</si>
  <si>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</si>
  <si>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</si>
  <si>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</si>
  <si>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</si>
  <si>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</si>
  <si>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</si>
  <si>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</si>
  <si>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</si>
  <si>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</si>
  <si>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</si>
  <si>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</si>
  <si>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</si>
  <si>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</si>
  <si>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</si>
  <si>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</si>
  <si>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</si>
  <si>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</si>
  <si>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</si>
  <si>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</si>
  <si>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</si>
  <si>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</si>
  <si>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</si>
  <si>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</si>
  <si>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</si>
  <si>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</si>
  <si>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</si>
  <si>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</si>
  <si>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</si>
  <si>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</si>
  <si>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</si>
  <si>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</si>
  <si>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</si>
  <si>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</si>
  <si>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</si>
  <si>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</si>
  <si>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</si>
  <si>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</si>
  <si>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</si>
  <si>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</si>
  <si>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</si>
  <si>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</si>
  <si>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</si>
  <si>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</si>
  <si>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</si>
  <si>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</si>
  <si>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</si>
  <si>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</si>
  <si>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</si>
  <si>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</si>
  <si>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</si>
  <si>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</si>
  <si>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</si>
  <si>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</si>
  <si>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</si>
  <si>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</si>
  <si>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</si>
  <si>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</si>
  <si>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</si>
  <si>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</si>
  <si>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</si>
  <si>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</si>
  <si>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</si>
  <si>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</si>
  <si>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</si>
  <si>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</si>
  <si>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</si>
  <si>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</si>
  <si>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</si>
  <si>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</si>
  <si>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</si>
  <si>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</si>
  <si>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</si>
  <si>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</si>
  <si>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</si>
  <si>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</si>
  <si>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</si>
  <si>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</si>
  <si>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</si>
  <si>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</si>
  <si>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</si>
  <si>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</si>
  <si>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</si>
  <si>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</si>
  <si>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</si>
  <si>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</si>
  <si>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</si>
  <si>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</si>
  <si>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</si>
  <si>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</si>
  <si>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</si>
  <si>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</si>
  <si>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</si>
  <si>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</si>
  <si>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</si>
  <si>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</si>
  <si>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</si>
  <si>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</si>
  <si>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</si>
  <si>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</si>
  <si>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</si>
  <si>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</si>
  <si>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</si>
  <si>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</si>
  <si>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</si>
  <si>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</si>
  <si>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</si>
  <si>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</si>
  <si>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</si>
  <si>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</si>
  <si>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</si>
  <si>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</si>
  <si>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</si>
  <si>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</si>
  <si>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</si>
  <si>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</si>
  <si>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</si>
  <si>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</si>
  <si>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</si>
  <si>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</si>
  <si>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</si>
  <si>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</si>
  <si>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</si>
  <si>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</si>
  <si>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</si>
  <si>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</si>
  <si>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</si>
  <si>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</si>
  <si>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</si>
  <si>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</si>
  <si>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</si>
  <si>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</si>
  <si>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</si>
  <si>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</si>
  <si>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</si>
  <si>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</si>
  <si>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</si>
  <si>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</si>
  <si>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</si>
  <si>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</si>
  <si>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</si>
  <si>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</si>
  <si>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</si>
  <si>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</si>
  <si>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</si>
  <si>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</si>
  <si>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</si>
  <si>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</si>
  <si>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</si>
  <si>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</si>
  <si>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</si>
  <si>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</si>
  <si>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</si>
  <si>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</si>
  <si>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</si>
  <si>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</si>
  <si>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</si>
  <si>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</si>
  <si>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</si>
  <si>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</si>
  <si>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</si>
  <si>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</si>
  <si>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</si>
  <si>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</si>
  <si>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</si>
  <si>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</si>
  <si>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</si>
  <si>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</si>
  <si>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</si>
  <si>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</si>
  <si>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</si>
  <si>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</si>
  <si>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</si>
  <si>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</si>
  <si>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</si>
  <si>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</si>
  <si>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</si>
  <si>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</si>
  <si>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</si>
  <si>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</si>
  <si>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</si>
  <si>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</si>
  <si>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</si>
  <si>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</si>
  <si>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</si>
  <si>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</si>
  <si>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</si>
  <si>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</si>
  <si>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</si>
  <si>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</si>
  <si>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</si>
  <si>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</si>
  <si>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</si>
  <si>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</si>
  <si>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</si>
  <si>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</si>
  <si>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</si>
  <si>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</si>
  <si>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</si>
  <si>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</si>
  <si>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</si>
  <si>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</si>
  <si>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</si>
  <si>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</si>
  <si>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</si>
  <si>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</si>
  <si>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</si>
  <si>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</si>
  <si>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</si>
  <si>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</si>
  <si>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</si>
  <si>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</si>
  <si>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</si>
  <si>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</si>
  <si>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</si>
  <si>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</si>
  <si>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</si>
  <si>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</si>
  <si>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</si>
  <si>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</si>
  <si>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</si>
  <si>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</si>
  <si>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</si>
  <si>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</si>
  <si>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</si>
  <si>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</si>
  <si>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</si>
  <si>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</si>
  <si>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</si>
  <si>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</si>
  <si>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</si>
  <si>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</si>
  <si>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</si>
  <si>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</si>
  <si>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</si>
  <si>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</si>
  <si>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</si>
  <si>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</si>
  <si>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</si>
  <si>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</si>
  <si>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</si>
  <si>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</si>
  <si>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</si>
  <si>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</si>
  <si>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</si>
  <si>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</si>
  <si>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</si>
  <si>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</si>
  <si>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</si>
  <si>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</si>
  <si>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</si>
  <si>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</si>
  <si>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</si>
  <si>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</si>
  <si>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</si>
  <si>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</si>
  <si>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</si>
  <si>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</si>
  <si>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</si>
  <si>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</si>
  <si>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</si>
  <si>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</si>
  <si>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</si>
  <si>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</si>
  <si>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</si>
  <si>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</si>
  <si>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</si>
  <si>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</si>
  <si>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</si>
  <si>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</si>
  <si>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</si>
  <si>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</si>
  <si>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</si>
  <si>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</si>
  <si>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</si>
  <si>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</si>
  <si>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</si>
  <si>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</si>
  <si>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</si>
  <si>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</si>
  <si>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</si>
  <si>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</si>
  <si>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</si>
  <si>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</si>
  <si>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</si>
  <si>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</si>
  <si>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</si>
  <si>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</si>
  <si>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</si>
  <si>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</si>
  <si>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</si>
  <si>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</si>
  <si>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</si>
  <si>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</si>
  <si>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</si>
  <si>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</si>
  <si>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</si>
  <si>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</si>
  <si>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</si>
  <si>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</si>
  <si>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</si>
  <si>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</si>
  <si>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</si>
  <si>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</si>
  <si>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</si>
  <si>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</si>
  <si>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</si>
  <si>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</si>
  <si>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</si>
  <si>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</si>
  <si>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</si>
  <si>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</si>
  <si>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</si>
  <si>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</si>
  <si>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</si>
  <si>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</si>
  <si>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</si>
  <si>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</si>
  <si>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</si>
  <si>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</si>
  <si>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</si>
  <si>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</si>
  <si>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</si>
  <si>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</si>
  <si>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</si>
  <si>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</si>
  <si>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</si>
  <si>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</si>
  <si>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</si>
  <si>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</si>
  <si>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</si>
  <si>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</si>
  <si>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</si>
  <si>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</si>
  <si>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</si>
  <si>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</si>
  <si>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</si>
  <si>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</si>
  <si>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</si>
  <si>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</si>
  <si>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</si>
  <si>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</si>
  <si>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</si>
  <si>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</si>
  <si>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</si>
  <si>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</si>
  <si>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</si>
  <si>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</si>
  <si>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</si>
  <si>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</si>
  <si>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</si>
  <si>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</si>
  <si>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</si>
  <si>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</si>
  <si>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</si>
  <si>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</si>
  <si>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</si>
  <si>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</si>
  <si>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</si>
  <si>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</si>
  <si>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</si>
  <si>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</si>
  <si>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</si>
  <si>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</si>
  <si>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</si>
  <si>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</si>
  <si>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</si>
  <si>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</si>
  <si>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</si>
  <si>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</si>
  <si>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</si>
  <si>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</si>
  <si>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</si>
  <si>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</si>
  <si>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</si>
  <si>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</si>
  <si>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</si>
  <si>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</si>
  <si>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</si>
  <si>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</si>
  <si>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</si>
  <si>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</si>
  <si>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</si>
  <si>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</si>
  <si>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</si>
  <si>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</si>
  <si>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</si>
  <si>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</si>
  <si>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</si>
  <si>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</si>
  <si>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</si>
  <si>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</si>
  <si>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</si>
  <si>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</si>
  <si>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</si>
  <si>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</si>
  <si>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</si>
  <si>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</si>
  <si>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</si>
  <si>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</si>
  <si>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</si>
  <si>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</si>
  <si>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</si>
  <si>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</si>
  <si>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</si>
  <si>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</si>
  <si>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</si>
  <si>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</si>
  <si>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</si>
  <si>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</si>
  <si>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</si>
  <si>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</si>
  <si>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</si>
  <si>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</si>
  <si>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</si>
  <si>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</si>
  <si>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</si>
  <si>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</si>
  <si>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</si>
  <si>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</si>
  <si>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</si>
  <si>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</si>
  <si>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</si>
  <si>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</si>
  <si>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</si>
  <si>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</si>
  <si>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</si>
  <si>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</si>
  <si>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</si>
  <si>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</si>
  <si>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</si>
  <si>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</si>
  <si>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</si>
  <si>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</si>
  <si>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</si>
  <si>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</si>
  <si>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</si>
  <si>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</si>
  <si>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</si>
  <si>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</si>
  <si>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</si>
  <si>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</si>
  <si>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</si>
  <si>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</si>
  <si>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</si>
  <si>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</si>
  <si>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</si>
  <si>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</si>
  <si>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</si>
  <si>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</si>
  <si>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</si>
  <si>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</si>
  <si>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</si>
  <si>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</si>
  <si>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</si>
  <si>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</si>
  <si>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</si>
  <si>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</si>
  <si>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</si>
  <si>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</si>
  <si>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</si>
  <si>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</si>
  <si>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</si>
  <si>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</si>
  <si>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</si>
  <si>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</si>
  <si>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</si>
  <si>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</si>
  <si>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</si>
  <si>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</si>
  <si>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</si>
  <si>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</si>
  <si>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</si>
  <si>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</si>
  <si>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</si>
  <si>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</si>
  <si>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</si>
  <si>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</si>
  <si>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</si>
  <si>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</si>
  <si>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</si>
  <si>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</si>
  <si>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</si>
  <si>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</si>
  <si>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</si>
  <si>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</si>
  <si>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</si>
  <si>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</si>
  <si>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</si>
  <si>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</si>
  <si>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</si>
  <si>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</si>
  <si>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</si>
  <si>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</si>
  <si>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</si>
  <si>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</si>
  <si>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</si>
  <si>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</si>
  <si>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</si>
  <si>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</si>
  <si>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</si>
  <si>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</si>
  <si>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</si>
  <si>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</si>
  <si>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</si>
  <si>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</si>
  <si>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</si>
  <si>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</si>
  <si>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</si>
  <si>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</si>
  <si>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</si>
  <si>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</si>
  <si>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</si>
  <si>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</si>
  <si>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</si>
  <si>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</si>
  <si>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</si>
  <si>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</si>
  <si>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</si>
  <si>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</si>
  <si>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</si>
  <si>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</si>
  <si>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</si>
  <si>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</si>
  <si>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</si>
  <si>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</si>
  <si>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</si>
  <si>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</si>
  <si>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</si>
  <si>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</si>
  <si>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</si>
  <si>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</si>
  <si>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</si>
  <si>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</si>
  <si>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</si>
  <si>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</si>
  <si>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</si>
  <si>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</si>
  <si>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</si>
  <si>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</si>
  <si>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</si>
  <si>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</si>
  <si>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</si>
  <si>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</si>
  <si>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</si>
  <si>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</si>
  <si>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</si>
  <si>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</si>
  <si>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</si>
  <si>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</si>
  <si>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</si>
  <si>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</si>
  <si>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</si>
  <si>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</si>
  <si>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</si>
  <si>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</si>
  <si>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</si>
  <si>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</si>
  <si>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</si>
  <si>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</si>
  <si>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</si>
  <si>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</si>
  <si>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</si>
  <si>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</si>
  <si>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</si>
  <si>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</si>
  <si>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</si>
  <si>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</si>
  <si>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</si>
  <si>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</si>
  <si>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</si>
  <si>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</si>
  <si>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</si>
  <si>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</si>
  <si>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</si>
  <si>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</si>
  <si>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</si>
  <si>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</si>
  <si>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</si>
  <si>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</si>
  <si>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</si>
  <si>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</si>
  <si>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</si>
  <si>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</si>
  <si>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</si>
  <si>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</si>
  <si>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</si>
  <si>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</si>
  <si>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</si>
  <si>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</si>
  <si>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</si>
  <si>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</si>
  <si>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</si>
  <si>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</si>
  <si>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</si>
  <si>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</si>
  <si>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</si>
  <si>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</si>
  <si>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</si>
  <si>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</si>
  <si>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</si>
  <si>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</si>
  <si>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</si>
  <si>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</si>
  <si>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</si>
  <si>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</si>
  <si>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</si>
  <si>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</si>
  <si>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</si>
  <si>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</si>
  <si>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</si>
  <si>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</si>
  <si>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</si>
  <si>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</si>
  <si>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</si>
  <si>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</si>
  <si>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</si>
  <si>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</si>
  <si>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</si>
  <si>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</si>
  <si>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</si>
  <si>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</si>
  <si>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</si>
  <si>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</si>
  <si>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</si>
  <si>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</si>
  <si>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</si>
  <si>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</si>
  <si>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</si>
  <si>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</si>
  <si>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</si>
  <si>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</si>
  <si>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</si>
  <si>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</si>
  <si>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</si>
  <si>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</si>
  <si>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</si>
  <si>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</si>
  <si>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</si>
  <si>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</si>
  <si>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</si>
  <si>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</si>
  <si>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</si>
  <si>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</si>
  <si>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</si>
  <si>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</si>
  <si>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</si>
  <si>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</si>
  <si>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</si>
  <si>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</si>
  <si>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</si>
  <si>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</si>
  <si>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</si>
  <si>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</si>
  <si>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</si>
  <si>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</si>
  <si>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</si>
  <si>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</si>
  <si>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</si>
  <si>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</si>
  <si>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</si>
  <si>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</si>
  <si>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</si>
  <si>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</si>
  <si>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</si>
  <si>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</si>
  <si>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</si>
  <si>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</si>
  <si>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</si>
  <si>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</si>
  <si>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</si>
  <si>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</si>
  <si>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</si>
  <si>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</si>
  <si>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</si>
  <si>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</si>
  <si>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</si>
  <si>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</si>
  <si>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</si>
  <si>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</si>
  <si>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</si>
  <si>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</si>
  <si>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</si>
  <si>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</si>
  <si>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</si>
  <si>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</si>
  <si>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</si>
  <si>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</si>
  <si>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</si>
  <si>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</si>
  <si>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</si>
  <si>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</si>
  <si>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</si>
  <si>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</si>
  <si>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</si>
  <si>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</si>
  <si>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</si>
  <si>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</si>
  <si>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</si>
  <si>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</si>
  <si>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</si>
  <si>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</si>
  <si>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</si>
  <si>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</si>
  <si>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</si>
  <si>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</si>
  <si>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</si>
  <si>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</si>
  <si>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</si>
  <si>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</si>
  <si>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</si>
  <si>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</si>
  <si>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</si>
  <si>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</si>
  <si>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</si>
  <si>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</si>
  <si>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</si>
  <si>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</si>
  <si>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</si>
  <si>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</si>
  <si>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</si>
  <si>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</si>
  <si>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</si>
  <si>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</si>
  <si>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</si>
  <si>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</si>
  <si>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</si>
  <si>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</si>
  <si>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</si>
  <si>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</si>
  <si>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</si>
  <si>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</si>
  <si>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</si>
  <si>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</si>
  <si>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</si>
  <si>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</si>
  <si>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</si>
  <si>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</si>
  <si>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</si>
  <si>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</si>
  <si>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</si>
  <si>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</si>
  <si>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</si>
  <si>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</si>
  <si>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</si>
  <si>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</si>
  <si>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</si>
  <si>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</si>
  <si>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</si>
  <si>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</si>
  <si>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</si>
  <si>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</si>
  <si>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</si>
  <si>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</si>
  <si>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</si>
  <si>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</si>
  <si>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</si>
  <si>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</si>
  <si>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</si>
  <si>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</si>
  <si>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</si>
  <si>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</si>
  <si>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</si>
  <si>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</si>
  <si>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</si>
  <si>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</si>
  <si>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</si>
  <si>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</si>
  <si>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</si>
  <si>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</si>
  <si>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</si>
  <si>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</si>
  <si>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</si>
  <si>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</si>
  <si>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</si>
  <si>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</si>
  <si>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</si>
  <si>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</si>
  <si>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</si>
  <si>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</si>
  <si>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</si>
  <si>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</si>
  <si>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</si>
  <si>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</si>
  <si>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</si>
  <si>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</si>
  <si>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</si>
  <si>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</si>
  <si>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</si>
  <si>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</si>
  <si>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</si>
  <si>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</si>
  <si>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</si>
  <si>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</si>
  <si>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</si>
  <si>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</si>
  <si>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</si>
  <si>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</si>
  <si>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</si>
  <si>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</si>
  <si>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</si>
  <si>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</si>
  <si>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</si>
  <si>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</si>
  <si>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</si>
  <si>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</si>
  <si>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</si>
  <si>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</si>
  <si>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</si>
  <si>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</si>
  <si>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</si>
  <si>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</si>
  <si>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</si>
  <si>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</si>
  <si>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</si>
  <si>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</si>
  <si>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</si>
  <si>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</si>
  <si>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</si>
  <si>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</si>
  <si>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</si>
  <si>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</si>
  <si>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</si>
  <si>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</si>
  <si>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</si>
  <si>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</si>
  <si>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</si>
  <si>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</si>
  <si>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</si>
  <si>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</si>
  <si>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</si>
  <si>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</si>
  <si>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</si>
  <si>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</si>
  <si>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</si>
  <si>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</si>
  <si>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</si>
  <si>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</si>
  <si>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</si>
  <si>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</si>
  <si>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</si>
  <si>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</si>
  <si>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</si>
  <si>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</si>
  <si>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</si>
  <si>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</si>
  <si>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</si>
  <si>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</si>
  <si>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</si>
  <si>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</si>
  <si>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</si>
  <si>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</si>
  <si>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</si>
  <si>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</si>
  <si>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</si>
  <si>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</si>
  <si>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</si>
  <si>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</si>
  <si>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</si>
  <si>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</si>
  <si>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</si>
  <si>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</si>
  <si>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</si>
  <si>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</si>
  <si>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</si>
  <si>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</si>
  <si>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</si>
  <si>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</si>
  <si>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</si>
  <si>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</si>
  <si>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</si>
  <si>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</si>
  <si>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</si>
  <si>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</si>
  <si>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</si>
  <si>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</si>
  <si>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</si>
  <si>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</si>
  <si>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</si>
  <si>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</si>
  <si>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</si>
  <si>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</si>
  <si>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</si>
  <si>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</si>
  <si>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</si>
  <si>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</si>
  <si>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</si>
  <si>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</si>
  <si>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</si>
  <si>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</si>
  <si>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</si>
  <si>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</si>
  <si>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</si>
  <si>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</si>
  <si>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</si>
  <si>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</si>
  <si>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</si>
  <si>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</si>
  <si>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</si>
  <si>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</si>
  <si>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</si>
  <si>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</si>
  <si>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</si>
  <si>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</si>
  <si>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</si>
  <si>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</si>
  <si>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</si>
  <si>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</si>
  <si>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</si>
  <si>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</si>
  <si>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</si>
  <si>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</si>
  <si>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</si>
  <si>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</si>
  <si>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</si>
  <si>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</si>
  <si>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</si>
  <si>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</si>
  <si>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</si>
  <si>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</si>
  <si>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</si>
  <si>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</si>
  <si>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</si>
  <si>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</si>
  <si>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</si>
  <si>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</si>
  <si>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</si>
  <si>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</si>
  <si>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</si>
  <si>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</si>
  <si>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</si>
  <si>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</si>
  <si>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</si>
  <si>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</si>
  <si>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</si>
  <si>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</si>
  <si>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</si>
  <si>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</si>
  <si>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</si>
  <si>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</si>
  <si>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</si>
  <si>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</si>
  <si>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</si>
  <si>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</si>
  <si>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</si>
  <si>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</si>
  <si>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</si>
  <si>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</si>
  <si>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</si>
  <si>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</si>
  <si>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</si>
  <si>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</si>
  <si>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</si>
  <si>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</si>
  <si>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</si>
  <si>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</si>
  <si>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</si>
  <si>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</si>
  <si>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</si>
  <si>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</si>
  <si>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</si>
  <si>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</si>
  <si>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</si>
  <si>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</si>
  <si>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</si>
  <si>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</si>
  <si>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</si>
  <si>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</si>
  <si>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</si>
  <si>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</si>
  <si>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</si>
  <si>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</si>
  <si>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</si>
  <si>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</si>
  <si>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</si>
  <si>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</si>
  <si>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</si>
  <si>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</si>
  <si>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</si>
  <si>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</si>
  <si>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</si>
  <si>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</si>
  <si>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</si>
  <si>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</si>
  <si>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</si>
  <si>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</si>
  <si>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</si>
  <si>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</si>
  <si>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</si>
  <si>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</si>
  <si>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</si>
  <si>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</si>
  <si>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</si>
  <si>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</si>
  <si>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</si>
  <si>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</si>
  <si>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</si>
  <si>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</si>
  <si>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</si>
  <si>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</si>
  <si>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</si>
  <si>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</si>
  <si>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</si>
  <si>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</si>
  <si>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</si>
  <si>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</si>
  <si>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</si>
  <si>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</si>
  <si>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</si>
  <si>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</si>
  <si>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</si>
  <si>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</si>
  <si>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</si>
  <si>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</si>
  <si>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</si>
  <si>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</si>
  <si>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</si>
  <si>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</si>
  <si>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</si>
  <si>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</si>
  <si>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</si>
  <si>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</si>
  <si>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</si>
  <si>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</si>
  <si>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</si>
  <si>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</si>
  <si>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</si>
  <si>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</si>
  <si>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</si>
  <si>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</si>
  <si>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</si>
  <si>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</si>
  <si>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</si>
  <si>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</si>
  <si>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</si>
  <si>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</si>
  <si>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</si>
  <si>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</si>
  <si>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</si>
  <si>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</si>
  <si>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</si>
  <si>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</si>
  <si>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</si>
  <si>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</si>
  <si>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</si>
  <si>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</si>
  <si>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</si>
  <si>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</si>
  <si>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</si>
  <si>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</si>
  <si>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</si>
  <si>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</si>
  <si>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</si>
  <si>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</si>
  <si>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</si>
  <si>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</si>
  <si>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</si>
  <si>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</si>
  <si>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</si>
  <si>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</si>
  <si>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</si>
  <si>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</si>
  <si>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</si>
  <si>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</si>
  <si>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</si>
  <si>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</si>
  <si>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</si>
  <si>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</si>
  <si>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</si>
  <si>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</si>
  <si>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</si>
  <si>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</si>
  <si>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</si>
  <si>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</si>
  <si>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</si>
  <si>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</si>
  <si>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</si>
  <si>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</si>
  <si>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</si>
  <si>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</si>
  <si>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</si>
  <si>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</si>
  <si>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</si>
  <si>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</si>
  <si>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</si>
  <si>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</si>
  <si>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</si>
  <si>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</si>
  <si>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</si>
  <si>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</si>
  <si>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</si>
  <si>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</si>
  <si>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</si>
  <si>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</si>
  <si>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</si>
  <si>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</si>
  <si>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</si>
  <si>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</si>
  <si>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</si>
  <si>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</si>
  <si>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</si>
  <si>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</si>
  <si>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</si>
  <si>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</si>
  <si>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</si>
  <si>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</si>
  <si>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</si>
  <si>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</si>
  <si>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</si>
  <si>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</si>
  <si>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</si>
  <si>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</si>
  <si>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</si>
  <si>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</si>
  <si>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</si>
  <si>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</si>
  <si>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</si>
  <si>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</si>
  <si>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</si>
  <si>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</si>
  <si>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</si>
  <si>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</si>
  <si>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</si>
  <si>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</si>
  <si>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</si>
  <si>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</si>
  <si>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</si>
  <si>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</si>
  <si>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</si>
  <si>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</si>
  <si>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</si>
  <si>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</si>
  <si>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</si>
  <si>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</si>
  <si>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</si>
  <si>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</si>
  <si>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</si>
  <si>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</si>
  <si>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</si>
  <si>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</si>
  <si>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</si>
  <si>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</si>
  <si>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</si>
  <si>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</si>
  <si>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</si>
  <si>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</si>
  <si>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</si>
  <si>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</si>
  <si>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</si>
  <si>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</si>
  <si>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</si>
  <si>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</si>
  <si>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</si>
  <si>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</si>
  <si>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</si>
  <si>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</si>
  <si>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</si>
  <si>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</si>
  <si>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</si>
  <si>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</si>
  <si>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</si>
  <si>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</si>
  <si>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</si>
  <si>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</si>
  <si>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</si>
  <si>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</si>
  <si>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</si>
  <si>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</si>
  <si>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</si>
  <si>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</si>
  <si>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</si>
  <si>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</si>
  <si>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</si>
  <si>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</si>
  <si>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</si>
  <si>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</si>
  <si>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</si>
  <si>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</si>
  <si>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</si>
  <si>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</si>
  <si>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</si>
  <si>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</si>
  <si>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</si>
  <si>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</si>
  <si>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</si>
  <si>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</si>
  <si>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</si>
  <si>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</si>
  <si>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</si>
  <si>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</si>
  <si>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</si>
  <si>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</si>
  <si>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</si>
  <si>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</si>
  <si>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</si>
  <si>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</si>
  <si>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</si>
  <si>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</si>
  <si>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</si>
  <si>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</si>
  <si>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</si>
  <si>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</si>
  <si>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</si>
  <si>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</si>
  <si>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</si>
  <si>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</si>
  <si>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</si>
  <si>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</si>
  <si>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</si>
  <si>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</si>
  <si>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</si>
  <si>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</si>
  <si>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</si>
  <si>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</si>
  <si>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</si>
  <si>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</si>
  <si>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</si>
  <si>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</si>
  <si>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</si>
  <si>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</si>
  <si>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</si>
  <si>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</si>
  <si>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</si>
  <si>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</si>
  <si>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</si>
  <si>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</si>
  <si>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</si>
  <si>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</si>
  <si>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</si>
  <si>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</si>
  <si>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</si>
  <si>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</si>
  <si>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</si>
  <si>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</si>
  <si>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</si>
  <si>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</si>
  <si>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</si>
  <si>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</si>
  <si>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</si>
  <si>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</si>
  <si>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</si>
  <si>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</si>
  <si>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</si>
  <si>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</si>
  <si>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</si>
  <si>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</si>
  <si>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</si>
  <si>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</si>
  <si>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</si>
  <si>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</si>
  <si>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</si>
  <si>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</si>
  <si>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</si>
  <si>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</si>
  <si>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</si>
  <si>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</si>
  <si>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</si>
  <si>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</si>
  <si>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</si>
  <si>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</si>
  <si>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</si>
  <si>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</si>
  <si>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</si>
  <si>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</si>
  <si>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</si>
  <si>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</si>
  <si>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</si>
  <si>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</si>
  <si>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</si>
  <si>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</si>
  <si>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</si>
  <si>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</si>
  <si>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</si>
  <si>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</si>
  <si>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</si>
  <si>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</si>
  <si>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</si>
  <si>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</si>
  <si>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</si>
  <si>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</si>
  <si>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</si>
  <si>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</si>
  <si>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</si>
  <si>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</si>
  <si>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</si>
  <si>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</si>
  <si>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</si>
  <si>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</si>
  <si>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</si>
  <si>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</si>
  <si>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</si>
  <si>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</si>
  <si>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</si>
  <si>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</si>
  <si>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</si>
  <si>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</si>
  <si>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</si>
  <si>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</si>
  <si>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</si>
  <si>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</si>
  <si>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</si>
  <si>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</si>
  <si>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</si>
  <si>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</si>
  <si>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</si>
  <si>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</si>
  <si>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</si>
  <si>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</si>
  <si>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</si>
  <si>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</si>
  <si>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</si>
  <si>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</si>
  <si>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</si>
  <si>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</si>
  <si>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</si>
  <si>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</si>
  <si>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</si>
  <si>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</si>
  <si>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</si>
  <si>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</si>
  <si>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</si>
  <si>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</si>
  <si>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</si>
  <si>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</si>
  <si>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</si>
  <si>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</si>
  <si>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</si>
  <si>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</si>
  <si>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</si>
  <si>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</si>
  <si>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</si>
  <si>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</si>
  <si>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</si>
  <si>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</si>
  <si>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</si>
  <si>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</si>
  <si>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</si>
  <si>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</si>
  <si>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</si>
  <si>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</si>
  <si>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</si>
  <si>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</si>
  <si>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</si>
  <si>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</si>
  <si>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</si>
  <si>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</si>
  <si>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</si>
  <si>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</si>
  <si>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</si>
  <si>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</si>
  <si>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</si>
  <si>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</si>
  <si>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</si>
  <si>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</si>
  <si>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</si>
  <si>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</si>
  <si>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</si>
  <si>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</si>
  <si>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</si>
  <si>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</si>
  <si>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</si>
  <si>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</si>
  <si>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</si>
  <si>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</si>
  <si>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</si>
  <si>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</si>
  <si>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</si>
  <si>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</si>
  <si>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</si>
  <si>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</si>
  <si>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</si>
  <si>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</si>
  <si>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</si>
  <si>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</si>
  <si>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</si>
  <si>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</si>
  <si>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</si>
  <si>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</si>
  <si>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</si>
  <si>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</si>
  <si>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</si>
  <si>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</si>
  <si>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</si>
  <si>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</si>
  <si>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</si>
  <si>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</si>
  <si>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</si>
  <si>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</si>
  <si>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</si>
  <si>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</si>
  <si>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</si>
  <si>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</si>
  <si>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</si>
  <si>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</si>
  <si>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</si>
  <si>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</si>
  <si>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</si>
  <si>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</si>
  <si>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</si>
  <si>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</si>
  <si>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</si>
  <si>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</si>
  <si>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</si>
  <si>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</si>
  <si>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</si>
  <si>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</si>
  <si>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</si>
  <si>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</si>
  <si>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</si>
  <si>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</si>
  <si>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</si>
  <si>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</si>
  <si>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</si>
  <si>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</si>
  <si>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</si>
  <si>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</si>
  <si>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</si>
  <si>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</si>
  <si>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</si>
  <si>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</si>
  <si>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</si>
  <si>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</si>
  <si>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</si>
  <si>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</si>
  <si>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</si>
  <si>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</si>
  <si>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</si>
  <si>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</si>
  <si>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</si>
  <si>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</si>
  <si>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</si>
  <si>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</si>
  <si>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</si>
  <si>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</si>
  <si>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</si>
  <si>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</si>
  <si>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</si>
  <si>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</si>
  <si>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</si>
  <si>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</si>
  <si>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</si>
  <si>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</si>
  <si>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</si>
  <si>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</si>
  <si>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</si>
  <si>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</si>
  <si>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</si>
  <si>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</si>
  <si>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</si>
  <si>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</si>
  <si>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</si>
  <si>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</si>
  <si>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</si>
  <si>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</si>
  <si>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</si>
  <si>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</si>
  <si>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</si>
  <si>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</si>
  <si>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</si>
  <si>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</si>
  <si>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</si>
  <si>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</si>
  <si>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</si>
  <si>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</si>
  <si>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</si>
  <si>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</si>
  <si>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</si>
  <si>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</si>
  <si>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</si>
  <si>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</si>
  <si>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</si>
  <si>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</si>
  <si>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</si>
  <si>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</si>
  <si>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</si>
  <si>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</si>
  <si>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</si>
  <si>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</si>
  <si>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</si>
  <si>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</si>
  <si>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</si>
  <si>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</si>
  <si>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</si>
  <si>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</si>
  <si>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</si>
  <si>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</si>
  <si>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</si>
  <si>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</si>
  <si>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</si>
  <si>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</si>
  <si>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</si>
  <si>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</si>
  <si>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</si>
  <si>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</si>
  <si>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</si>
  <si>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</si>
  <si>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</si>
  <si>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</si>
  <si>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</si>
  <si>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</si>
  <si>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</si>
  <si>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</si>
  <si>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</si>
  <si>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</si>
  <si>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</si>
  <si>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</si>
  <si>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</si>
  <si>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</si>
  <si>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</si>
  <si>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</si>
  <si>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</si>
  <si>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</si>
  <si>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</si>
  <si>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</si>
  <si>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</si>
  <si>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</si>
  <si>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</si>
  <si>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</si>
  <si>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</si>
  <si>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</si>
  <si>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</si>
  <si>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</si>
  <si>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</si>
  <si>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</si>
  <si>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</si>
  <si>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</si>
  <si>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</si>
  <si>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</si>
  <si>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</si>
  <si>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</si>
  <si>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</si>
  <si>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</si>
  <si>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</si>
  <si>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</si>
  <si>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</si>
  <si>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</si>
  <si>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</si>
  <si>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</si>
  <si>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</si>
  <si>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</si>
  <si>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</si>
  <si>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</si>
  <si>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</si>
  <si>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</si>
  <si>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</si>
  <si>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</si>
  <si>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</si>
  <si>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</si>
  <si>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</si>
  <si>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</si>
  <si>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</si>
  <si>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</si>
  <si>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</si>
  <si>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</si>
  <si>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</si>
  <si>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</si>
  <si>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</si>
  <si>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</si>
  <si>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</si>
  <si>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</si>
  <si>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</si>
  <si>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</si>
  <si>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</si>
  <si>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</si>
  <si>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</si>
  <si>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</si>
  <si>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</si>
  <si>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</si>
  <si>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</si>
  <si>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</si>
  <si>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</si>
  <si>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</si>
  <si>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</si>
  <si>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</si>
  <si>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</si>
  <si>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</si>
  <si>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</si>
  <si>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</si>
  <si>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</si>
  <si>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</si>
  <si>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</si>
  <si>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</si>
  <si>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</si>
  <si>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</si>
  <si>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</si>
  <si>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</si>
  <si>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</si>
  <si>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</si>
  <si>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</si>
  <si>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</si>
  <si>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</si>
  <si>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</si>
  <si>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</si>
  <si>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</si>
  <si>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</si>
  <si>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</si>
  <si>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</si>
  <si>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</si>
  <si>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</si>
  <si>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</si>
  <si>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</si>
  <si>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</si>
  <si>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</si>
  <si>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</si>
  <si>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</si>
  <si>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</si>
  <si>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</si>
  <si>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</si>
  <si>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</si>
  <si>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</si>
  <si>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</si>
  <si>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</si>
  <si>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</si>
  <si>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</si>
  <si>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</si>
  <si>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</si>
  <si>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</si>
  <si>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</si>
  <si>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</si>
  <si>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</si>
  <si>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</si>
  <si>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</si>
  <si>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</si>
  <si>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</si>
  <si>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</si>
  <si>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</si>
  <si>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</si>
  <si>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</si>
  <si>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</si>
  <si>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</si>
  <si>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</si>
  <si>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</si>
  <si>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</si>
  <si>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</si>
  <si>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</si>
  <si>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</si>
  <si>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</si>
  <si>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</si>
  <si>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</si>
  <si>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</si>
  <si>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</si>
  <si>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</si>
  <si>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</si>
  <si>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</si>
  <si>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</si>
  <si>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</si>
  <si>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</si>
  <si>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</si>
  <si>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</si>
  <si>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</si>
  <si>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</si>
  <si>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</si>
  <si>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</si>
  <si>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</si>
  <si>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</si>
  <si>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</si>
  <si>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</si>
  <si>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</si>
  <si>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</si>
  <si>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</si>
  <si>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</si>
  <si>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</si>
  <si>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</si>
  <si>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</si>
  <si>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</si>
  <si>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</si>
  <si>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</si>
  <si>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</si>
  <si>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</si>
  <si>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</si>
  <si>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</si>
  <si>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</si>
  <si>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</si>
  <si>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</si>
  <si>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</si>
  <si>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</si>
  <si>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</si>
  <si>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</si>
  <si>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</si>
  <si>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</si>
  <si>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</si>
  <si>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</si>
  <si>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</si>
  <si>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</si>
  <si>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</si>
  <si>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</si>
  <si>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</si>
  <si>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</si>
  <si>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</si>
  <si>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</si>
  <si>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</si>
  <si>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</si>
  <si>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</si>
  <si>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</si>
  <si>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</si>
  <si>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</si>
  <si>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</si>
  <si>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</si>
  <si>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</si>
  <si>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</si>
  <si>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</si>
  <si>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</si>
  <si>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</si>
  <si>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</si>
  <si>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</si>
  <si>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</si>
  <si>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</si>
  <si>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</si>
  <si>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</si>
  <si>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</si>
  <si>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</si>
  <si>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</si>
  <si>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</si>
  <si>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</si>
  <si>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</si>
  <si>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</si>
  <si>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</si>
  <si>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</si>
  <si>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</si>
  <si>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</si>
  <si>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</si>
  <si>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</si>
  <si>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</si>
  <si>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</si>
  <si>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</si>
  <si>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</si>
  <si>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</si>
  <si>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</si>
  <si>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</si>
  <si>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</si>
  <si>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</si>
  <si>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</si>
  <si>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</si>
  <si>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</si>
  <si>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</si>
  <si>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</si>
  <si>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</si>
  <si>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</si>
  <si>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</si>
  <si>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</si>
  <si>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</si>
  <si>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</si>
  <si>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</si>
  <si>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</si>
  <si>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</si>
  <si>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</si>
  <si>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</si>
  <si>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</si>
  <si>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</si>
  <si>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</si>
  <si>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</si>
  <si>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</si>
  <si>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</si>
  <si>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</si>
  <si>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</si>
  <si>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</si>
  <si>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</si>
  <si>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</si>
  <si>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</si>
  <si>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</si>
  <si>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</si>
  <si>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</si>
  <si>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</si>
  <si>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</si>
  <si>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</si>
  <si>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</si>
  <si>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</si>
  <si>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</si>
  <si>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</si>
  <si>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</si>
  <si>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</si>
  <si>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</si>
  <si>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</si>
  <si>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</si>
  <si>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</si>
  <si>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</si>
  <si>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</si>
  <si>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</si>
  <si>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</si>
  <si>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</si>
  <si>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</si>
  <si>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</si>
  <si>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</si>
  <si>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</si>
  <si>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</si>
  <si>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</si>
  <si>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</si>
  <si>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</si>
  <si>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</si>
  <si>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</si>
  <si>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</si>
  <si>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</si>
  <si>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</si>
  <si>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</si>
  <si>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</si>
  <si>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</si>
  <si>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</si>
  <si>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</si>
  <si>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</si>
  <si>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</si>
  <si>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</si>
  <si>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</si>
  <si>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</si>
  <si>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</si>
  <si>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</si>
  <si>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</si>
  <si>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</si>
  <si>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</si>
  <si>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</si>
  <si>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</si>
  <si>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</si>
  <si>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</si>
  <si>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</si>
  <si>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</si>
  <si>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</si>
  <si>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</si>
  <si>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</si>
  <si>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</si>
  <si>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</si>
  <si>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</si>
  <si>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</si>
  <si>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</si>
  <si>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</si>
  <si>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</si>
  <si>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</si>
  <si>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</si>
  <si>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</si>
  <si>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</si>
  <si>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</si>
  <si>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</si>
  <si>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</si>
  <si>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</si>
  <si>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</si>
  <si>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</si>
  <si>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</si>
  <si>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</si>
  <si>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</si>
  <si>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</si>
  <si>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</si>
  <si>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</si>
  <si>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</si>
  <si>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</si>
  <si>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</si>
  <si>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</si>
  <si>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</si>
  <si>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</si>
  <si>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</si>
  <si>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</si>
  <si>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</si>
  <si>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</si>
  <si>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</si>
  <si>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</si>
  <si>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</si>
  <si>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</si>
  <si>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</si>
  <si>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</si>
  <si>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</si>
  <si>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</si>
  <si>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</si>
  <si>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</si>
  <si>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</si>
  <si>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</si>
  <si>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</si>
  <si>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</si>
  <si>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</si>
  <si>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</si>
  <si>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</si>
  <si>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</si>
  <si>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</si>
  <si>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</si>
  <si>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</si>
  <si>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</si>
  <si>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</si>
  <si>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</si>
  <si>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</si>
  <si>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</si>
  <si>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</si>
  <si>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</si>
  <si>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</si>
  <si>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</si>
  <si>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</si>
  <si>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</si>
  <si>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</si>
  <si>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</si>
  <si>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</si>
  <si>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</si>
  <si>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</si>
  <si>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</si>
  <si>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</si>
  <si>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</si>
  <si>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</si>
  <si>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</si>
  <si>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</si>
  <si>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</si>
  <si>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</si>
  <si>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</si>
  <si>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</si>
  <si>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</si>
  <si>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</si>
  <si>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</si>
  <si>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</si>
  <si>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</si>
  <si>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</si>
  <si>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</si>
  <si>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</si>
  <si>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</si>
  <si>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</si>
  <si>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</si>
  <si>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</si>
  <si>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</si>
  <si>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</si>
  <si>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</si>
  <si>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</si>
  <si>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</si>
  <si>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</si>
  <si>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</si>
  <si>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</si>
  <si>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</si>
  <si>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</si>
  <si>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</si>
  <si>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</si>
  <si>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</si>
  <si>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</si>
  <si>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</si>
  <si>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</si>
  <si>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</si>
  <si>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</si>
  <si>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</si>
  <si>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</si>
  <si>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</si>
  <si>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</si>
  <si>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</si>
  <si>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</si>
  <si>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</si>
  <si>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</si>
  <si>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</si>
  <si>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</si>
  <si>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</si>
  <si>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</si>
  <si>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</si>
  <si>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</si>
  <si>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</si>
  <si>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</si>
  <si>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</si>
  <si>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</si>
  <si>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</si>
  <si>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</si>
  <si>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</si>
  <si>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</si>
  <si>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</si>
  <si>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</si>
  <si>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</si>
  <si>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</si>
  <si>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</si>
  <si>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</si>
  <si>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</si>
  <si>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</si>
  <si>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</si>
  <si>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</si>
  <si>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</si>
  <si>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</si>
  <si>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</si>
  <si>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</si>
  <si>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</si>
  <si>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</si>
  <si>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</si>
  <si>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</si>
  <si>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</si>
  <si>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</si>
  <si>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</si>
  <si>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</si>
  <si>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</si>
  <si>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</si>
  <si>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</si>
  <si>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</si>
  <si>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</si>
  <si>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</si>
  <si>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</si>
  <si>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</si>
  <si>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</si>
  <si>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</si>
  <si>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</si>
  <si>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</si>
  <si>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</si>
  <si>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</si>
  <si>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</si>
  <si>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</si>
  <si>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</si>
  <si>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</si>
  <si>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</si>
  <si>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</si>
  <si>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</si>
  <si>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</si>
  <si>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</si>
  <si>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</si>
  <si>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</si>
  <si>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</si>
  <si>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</si>
  <si>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</si>
  <si>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</si>
  <si>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</si>
  <si>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</si>
  <si>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</si>
  <si>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</si>
  <si>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</si>
  <si>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</si>
  <si>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</si>
  <si>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</si>
  <si>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</si>
  <si>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</si>
  <si>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</si>
  <si>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</si>
  <si>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</si>
  <si>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</si>
  <si>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</si>
  <si>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</si>
  <si>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</si>
  <si>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</si>
  <si>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</si>
  <si>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</si>
  <si>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</si>
  <si>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</si>
  <si>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</si>
  <si>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</si>
  <si>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</si>
  <si>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</si>
  <si>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</si>
  <si>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</si>
  <si>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</si>
  <si>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</si>
  <si>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</si>
  <si>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</si>
  <si>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</si>
  <si>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</si>
  <si>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</si>
  <si>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</si>
  <si>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</si>
  <si>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</si>
  <si>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</si>
  <si>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</si>
  <si>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</si>
  <si>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</si>
  <si>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</si>
  <si>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</si>
  <si>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</si>
  <si>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</si>
  <si>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</si>
  <si>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</si>
  <si>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</si>
  <si>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</si>
  <si>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</si>
  <si>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</si>
  <si>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</si>
  <si>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</si>
  <si>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</si>
  <si>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</si>
  <si>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</si>
  <si>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</si>
  <si>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</si>
  <si>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</si>
  <si>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</si>
  <si>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</si>
  <si>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</si>
  <si>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</si>
  <si>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</si>
  <si>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</si>
  <si>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</si>
  <si>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</si>
  <si>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</si>
  <si>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</si>
  <si>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</si>
  <si>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</si>
  <si>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</si>
  <si>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</si>
  <si>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</si>
  <si>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</si>
  <si>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</si>
  <si>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</si>
  <si>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</si>
  <si>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</si>
  <si>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</si>
  <si>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</si>
  <si>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</si>
  <si>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</si>
  <si>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</si>
  <si>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</si>
  <si>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</si>
  <si>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</si>
  <si>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</si>
  <si>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</si>
  <si>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</si>
  <si>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</si>
  <si>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</si>
  <si>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</si>
  <si>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</si>
  <si>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</si>
  <si>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</si>
  <si>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</si>
  <si>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</si>
  <si>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</si>
  <si>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</si>
  <si>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</si>
  <si>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</si>
  <si>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</si>
  <si>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</si>
  <si>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</si>
  <si>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</si>
  <si>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</si>
  <si>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</si>
  <si>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</si>
  <si>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</si>
  <si>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</si>
  <si>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</si>
  <si>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</si>
  <si>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</si>
  <si>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</si>
  <si>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</si>
  <si>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</si>
  <si>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</si>
  <si>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</si>
  <si>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</si>
  <si>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</si>
  <si>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</si>
  <si>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</si>
  <si>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</si>
  <si>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</si>
  <si>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</si>
  <si>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</si>
  <si>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</si>
  <si>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</si>
  <si>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</si>
  <si>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</si>
  <si>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</si>
  <si>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</si>
  <si>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</si>
  <si>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</si>
  <si>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</si>
  <si>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</si>
  <si>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</si>
  <si>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</si>
  <si>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</si>
  <si>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</si>
  <si>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</si>
  <si>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</si>
  <si>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</si>
  <si>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</si>
  <si>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</si>
  <si>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</si>
  <si>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</si>
  <si>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</si>
  <si>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</si>
  <si>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</si>
  <si>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</si>
  <si>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</si>
  <si>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</si>
  <si>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</si>
  <si>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</si>
  <si>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</si>
  <si>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</si>
  <si>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</si>
  <si>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</si>
  <si>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</si>
  <si>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</si>
  <si>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</si>
  <si>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</si>
  <si>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</si>
  <si>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</si>
  <si>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</si>
  <si>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</si>
  <si>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</si>
  <si>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</si>
  <si>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</si>
  <si>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</si>
  <si>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</si>
  <si>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</si>
  <si>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</si>
  <si>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</si>
  <si>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</si>
  <si>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</si>
  <si>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</si>
  <si>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</si>
  <si>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</si>
  <si>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</si>
  <si>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</si>
  <si>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</si>
  <si>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</si>
  <si>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</si>
  <si>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</si>
  <si>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</si>
  <si>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</si>
  <si>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</si>
  <si>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</si>
  <si>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</si>
  <si>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</si>
  <si>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</si>
  <si>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</si>
  <si>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</si>
  <si>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</si>
  <si>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</si>
  <si>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</si>
  <si>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</si>
  <si>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</si>
  <si>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</si>
  <si>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</si>
  <si>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</si>
  <si>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</si>
  <si>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</si>
  <si>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</si>
  <si>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</si>
  <si>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</si>
  <si>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</si>
  <si>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</si>
  <si>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</si>
  <si>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</si>
  <si>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</si>
  <si>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</si>
  <si>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</si>
  <si>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</si>
  <si>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</si>
  <si>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</si>
  <si>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</si>
  <si>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</si>
  <si>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</si>
  <si>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</si>
  <si>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</si>
  <si>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</si>
  <si>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</si>
  <si>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</si>
  <si>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</si>
  <si>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</si>
  <si>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</si>
  <si>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</si>
  <si>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</si>
  <si>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</si>
  <si>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</si>
  <si>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</si>
  <si>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</si>
  <si>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</si>
  <si>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</si>
  <si>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</si>
  <si>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</si>
  <si>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</si>
  <si>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</si>
  <si>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</si>
  <si>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</si>
  <si>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</si>
  <si>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</si>
  <si>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</si>
  <si>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</si>
  <si>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</si>
  <si>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</si>
  <si>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</si>
  <si>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</si>
  <si>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</si>
  <si>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</si>
  <si>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</si>
  <si>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</si>
  <si>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</si>
  <si>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</si>
  <si>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</si>
  <si>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</si>
  <si>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</si>
  <si>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</si>
  <si>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</si>
  <si>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</si>
  <si>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</si>
  <si>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</si>
  <si>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</si>
  <si>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</si>
  <si>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</si>
  <si>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</si>
  <si>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</si>
  <si>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</si>
  <si>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</si>
  <si>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</si>
  <si>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</si>
  <si>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</si>
  <si>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</si>
  <si>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</si>
  <si>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</si>
  <si>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</si>
  <si>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</si>
  <si>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</si>
  <si>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</si>
  <si>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</si>
  <si>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</si>
  <si>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</si>
  <si>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</si>
  <si>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</si>
  <si>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</si>
  <si>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</si>
  <si>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</si>
  <si>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</si>
  <si>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</si>
  <si>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</si>
  <si>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</si>
  <si>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</si>
  <si>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</si>
  <si>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</si>
  <si>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</si>
  <si>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</si>
  <si>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</si>
  <si>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</si>
  <si>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</si>
  <si>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</si>
  <si>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</si>
  <si>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</si>
  <si>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</si>
  <si>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</si>
  <si>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</si>
  <si>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</si>
  <si>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</si>
  <si>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</si>
  <si>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</si>
  <si>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</si>
  <si>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</si>
  <si>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</si>
  <si>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</si>
  <si>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</si>
  <si>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</si>
  <si>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</si>
  <si>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</si>
  <si>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</si>
  <si>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</si>
  <si>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</si>
  <si>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</si>
  <si>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</si>
  <si>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</si>
  <si>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</si>
  <si>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</si>
  <si>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</si>
  <si>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</si>
  <si>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</si>
  <si>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</si>
  <si>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</si>
  <si>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</si>
  <si>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</si>
  <si>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</si>
  <si>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</si>
  <si>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</si>
  <si>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</si>
  <si>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</si>
  <si>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</si>
  <si>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</si>
  <si>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</si>
  <si>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</si>
  <si>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</si>
  <si>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</si>
  <si>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</si>
  <si>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</si>
  <si>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</si>
  <si>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</si>
  <si>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</si>
  <si>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</si>
  <si>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</si>
  <si>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</si>
  <si>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</si>
  <si>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</si>
  <si>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</si>
  <si>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</si>
  <si>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</si>
  <si>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</si>
  <si>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</si>
  <si>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</si>
  <si>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</si>
  <si>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</si>
  <si>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</si>
  <si>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</si>
  <si>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</si>
  <si>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</si>
  <si>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</si>
  <si>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</si>
  <si>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</si>
  <si>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</si>
  <si>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</si>
  <si>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</si>
  <si>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</si>
  <si>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</si>
  <si>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</si>
  <si>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</si>
  <si>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</si>
  <si>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</si>
  <si>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</si>
  <si>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</si>
  <si>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</si>
  <si>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</si>
  <si>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</si>
  <si>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</si>
  <si>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</si>
  <si>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</si>
  <si>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</si>
  <si>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</si>
  <si>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</si>
  <si>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</si>
  <si>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</si>
  <si>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</si>
  <si>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</si>
  <si>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</si>
  <si>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</si>
  <si>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</si>
  <si>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</si>
  <si>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</si>
  <si>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</si>
  <si>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</si>
  <si>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</si>
  <si>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</si>
  <si>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</si>
  <si>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</si>
  <si>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</si>
  <si>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</si>
  <si>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</si>
  <si>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</si>
  <si>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</si>
  <si>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</si>
  <si>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</si>
  <si>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</si>
  <si>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</si>
  <si>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</si>
  <si>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</si>
  <si>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</si>
  <si>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</si>
  <si>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</si>
  <si>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</si>
  <si>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</si>
  <si>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</si>
  <si>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</si>
  <si>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</si>
  <si>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</si>
  <si>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</si>
  <si>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</si>
  <si>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</si>
  <si>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</si>
  <si>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</si>
  <si>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</si>
  <si>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</si>
  <si>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</si>
  <si>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</si>
  <si>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</si>
  <si>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</si>
  <si>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</si>
  <si>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</si>
  <si>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</si>
  <si>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</si>
  <si>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</si>
  <si>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</si>
  <si>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</si>
  <si>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</si>
  <si>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</si>
  <si>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</si>
  <si>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</si>
  <si>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</si>
  <si>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</si>
  <si>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</si>
  <si>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</si>
  <si>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</si>
  <si>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</si>
  <si>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</si>
  <si>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</si>
  <si>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</si>
  <si>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</si>
  <si>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</si>
  <si>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</si>
  <si>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</si>
  <si>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</si>
  <si>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</si>
  <si>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</si>
  <si>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</si>
  <si>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</si>
  <si>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</si>
  <si>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</si>
  <si>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</si>
  <si>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</si>
  <si>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</si>
  <si>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</si>
  <si>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</si>
  <si>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</si>
  <si>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</si>
  <si>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</si>
  <si>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</si>
  <si>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</si>
  <si>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</si>
  <si>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</si>
  <si>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</si>
  <si>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</si>
  <si>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</si>
  <si>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</si>
  <si>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</si>
  <si>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</si>
  <si>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</si>
  <si>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</si>
  <si>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</si>
  <si>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</si>
  <si>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</si>
  <si>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</si>
  <si>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</si>
  <si>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</si>
  <si>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</si>
  <si>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</si>
  <si>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</si>
  <si>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</si>
  <si>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</si>
  <si>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</si>
  <si>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</si>
  <si>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</si>
  <si>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</si>
  <si>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</si>
  <si>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</si>
  <si>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</si>
  <si>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</si>
  <si>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</si>
  <si>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</si>
  <si>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</si>
  <si>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</si>
  <si>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</si>
  <si>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</si>
  <si>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</si>
  <si>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</si>
  <si>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</si>
  <si>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</si>
  <si>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</si>
  <si>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</si>
  <si>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</si>
  <si>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</si>
  <si>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</si>
  <si>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</si>
  <si>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</si>
  <si>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</si>
  <si>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</si>
  <si>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</si>
  <si>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</si>
  <si>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</si>
  <si>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</si>
  <si>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</si>
  <si>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</si>
  <si>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</si>
  <si>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</si>
  <si>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</si>
  <si>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</si>
  <si>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</si>
  <si>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</si>
  <si>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</si>
  <si>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</si>
  <si>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</si>
  <si>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</si>
  <si>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</si>
  <si>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</si>
  <si>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</si>
  <si>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</si>
  <si>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</si>
  <si>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</si>
  <si>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</si>
  <si>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</si>
  <si>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</si>
  <si>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</si>
  <si>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</si>
  <si>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</si>
  <si>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</si>
  <si>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</si>
  <si>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</si>
  <si>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</si>
  <si>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</si>
  <si>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</si>
  <si>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</si>
  <si>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</si>
  <si>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</si>
  <si>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</si>
  <si>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</si>
  <si>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</si>
  <si>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</si>
  <si>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</si>
  <si>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</si>
  <si>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</si>
  <si>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</si>
  <si>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</si>
  <si>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</si>
  <si>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</si>
  <si>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</si>
  <si>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</si>
  <si>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</si>
  <si>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</si>
  <si>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</si>
  <si>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</si>
  <si>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</si>
  <si>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</si>
  <si>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</si>
  <si>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</si>
  <si>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</si>
  <si>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</si>
  <si>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</si>
  <si>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</si>
  <si>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</si>
  <si>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</si>
  <si>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</si>
  <si>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</si>
  <si>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</si>
  <si>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</si>
  <si>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</si>
  <si>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</si>
  <si>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</si>
  <si>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</si>
  <si>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</si>
  <si>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</si>
  <si>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</si>
  <si>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</si>
  <si>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</si>
  <si>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</si>
  <si>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</si>
  <si>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</si>
  <si>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</si>
  <si>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</si>
  <si>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</si>
  <si>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</si>
  <si>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</si>
  <si>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</si>
  <si>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</si>
  <si>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</si>
  <si>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</si>
  <si>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</si>
  <si>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</si>
  <si>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</si>
  <si>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</si>
  <si>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</si>
  <si>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</si>
  <si>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</si>
  <si>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</si>
  <si>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</si>
  <si>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</si>
  <si>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</si>
  <si>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</si>
  <si>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</si>
  <si>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</si>
  <si>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</si>
  <si>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</si>
  <si>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</si>
  <si>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</si>
  <si>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</si>
  <si>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</si>
  <si>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</si>
  <si>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</si>
  <si>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</si>
  <si>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</si>
  <si>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</si>
  <si>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</si>
  <si>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</si>
  <si>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</si>
  <si>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</si>
  <si>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</si>
  <si>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</si>
  <si>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</si>
  <si>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</si>
  <si>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</si>
  <si>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</si>
  <si>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</si>
  <si>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</si>
  <si>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</si>
  <si>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</si>
  <si>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</si>
  <si>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</si>
  <si>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</si>
  <si>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</si>
  <si>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</si>
  <si>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</si>
  <si>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</si>
  <si>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</si>
  <si>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</si>
  <si>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</si>
  <si>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</si>
  <si>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</si>
  <si>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</si>
  <si>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</si>
  <si>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</si>
  <si>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</si>
  <si>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</si>
  <si>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</si>
  <si>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</si>
  <si>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</si>
  <si>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</si>
  <si>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</si>
  <si>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</si>
  <si>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</si>
  <si>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</si>
  <si>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</si>
  <si>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</si>
  <si>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</si>
  <si>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</si>
  <si>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</si>
  <si>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</si>
  <si>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</si>
  <si>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</si>
  <si>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</si>
  <si>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</si>
  <si>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</si>
  <si>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</si>
  <si>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</si>
  <si>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</si>
  <si>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</si>
  <si>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</si>
  <si>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</si>
  <si>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</si>
  <si>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</si>
  <si>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</si>
  <si>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</si>
  <si>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</si>
  <si>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</si>
  <si>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</si>
  <si>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</si>
  <si>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</si>
  <si>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</si>
  <si>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</si>
  <si>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</si>
  <si>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</si>
  <si>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</si>
  <si>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</si>
  <si>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</si>
  <si>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</si>
  <si>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</si>
  <si>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</si>
  <si>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</si>
  <si>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</si>
  <si>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</si>
  <si>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</si>
  <si>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</si>
  <si>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</si>
  <si>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</si>
  <si>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</si>
  <si>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</si>
  <si>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</si>
  <si>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</si>
  <si>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</si>
  <si>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</si>
  <si>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</si>
  <si>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</si>
  <si>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</si>
  <si>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</si>
  <si>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</si>
  <si>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</si>
  <si>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</si>
  <si>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</si>
  <si>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</si>
  <si>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</si>
  <si>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</si>
  <si>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</si>
  <si>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</si>
  <si>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</si>
  <si>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</si>
  <si>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</si>
  <si>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</si>
  <si>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</si>
  <si>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</si>
  <si>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</si>
  <si>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</si>
  <si>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</si>
  <si>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</si>
  <si>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</si>
  <si>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</si>
  <si>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</si>
  <si>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</si>
  <si>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</si>
  <si>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</si>
  <si>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</si>
  <si>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</si>
  <si>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</si>
  <si>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</si>
  <si>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</si>
  <si>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</si>
  <si>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</si>
  <si>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</si>
  <si>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</si>
  <si>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</si>
  <si>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</si>
  <si>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</si>
  <si>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</si>
  <si>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</si>
  <si>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</si>
  <si>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</si>
  <si>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</si>
  <si>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</si>
  <si>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</si>
  <si>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</si>
  <si>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</si>
  <si>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</si>
  <si>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</si>
  <si>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</si>
  <si>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</si>
  <si>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</si>
  <si>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</si>
  <si>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</si>
  <si>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</si>
  <si>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</si>
  <si>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</si>
  <si>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</si>
  <si>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</si>
  <si>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</si>
  <si>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</si>
  <si>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</si>
  <si>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</si>
  <si>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</si>
  <si>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</si>
  <si>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</si>
  <si>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</si>
  <si>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</si>
  <si>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</si>
  <si>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</si>
  <si>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</si>
  <si>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</si>
  <si>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</si>
  <si>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</si>
  <si>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</si>
  <si>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</si>
  <si>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</si>
  <si>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</si>
  <si>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</si>
  <si>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</si>
  <si>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</si>
  <si>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</si>
  <si>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</si>
  <si>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</si>
  <si>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</si>
  <si>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</si>
  <si>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</si>
  <si>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</si>
  <si>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</si>
  <si>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</si>
  <si>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</si>
  <si>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</si>
  <si>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</si>
  <si>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</si>
  <si>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</si>
  <si>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</si>
  <si>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</si>
  <si>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</si>
  <si>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</si>
  <si>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</si>
  <si>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</si>
  <si>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</si>
  <si>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</si>
  <si>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</si>
  <si>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</si>
  <si>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</si>
  <si>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</si>
  <si>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</si>
  <si>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</si>
  <si>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</si>
  <si>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</si>
  <si>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</si>
  <si>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</si>
  <si>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</si>
  <si>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</si>
  <si>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</si>
  <si>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</si>
  <si>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</si>
  <si>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</si>
  <si>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</si>
  <si>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</si>
  <si>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</si>
  <si>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</si>
  <si>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</si>
  <si>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</si>
  <si>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</si>
  <si>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</si>
  <si>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</si>
  <si>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</si>
  <si>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</si>
  <si>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</si>
  <si>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</si>
  <si>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</si>
  <si>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</si>
  <si>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</si>
  <si>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</si>
  <si>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</si>
  <si>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</si>
  <si>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</si>
  <si>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</si>
  <si>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</si>
  <si>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</si>
  <si>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</si>
  <si>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</si>
  <si>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</si>
  <si>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</si>
  <si>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</si>
  <si>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</si>
  <si>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</si>
  <si>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</si>
  <si>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</si>
  <si>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</si>
  <si>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</si>
  <si>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</si>
  <si>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</si>
  <si>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</si>
  <si>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</si>
  <si>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</si>
  <si>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</si>
  <si>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</si>
  <si>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</si>
  <si>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</si>
  <si>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</si>
  <si>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</si>
  <si>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</si>
  <si>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</si>
  <si>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</si>
  <si>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</si>
  <si>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</si>
  <si>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</si>
  <si>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</si>
  <si>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</si>
  <si>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</si>
  <si>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</si>
  <si>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</si>
  <si>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</si>
  <si>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</si>
  <si>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</si>
  <si>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</si>
  <si>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</si>
  <si>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</si>
  <si>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</si>
  <si>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</si>
  <si>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</si>
  <si>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</si>
  <si>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</si>
  <si>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</si>
  <si>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</si>
  <si>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</si>
  <si>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</si>
  <si>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</si>
  <si>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</si>
  <si>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</si>
  <si>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</si>
  <si>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</si>
  <si>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</si>
  <si>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</si>
  <si>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</si>
  <si>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</si>
  <si>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</si>
  <si>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</si>
  <si>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</si>
  <si>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</si>
  <si>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</si>
  <si>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</si>
  <si>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</si>
  <si>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</si>
  <si>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</si>
  <si>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</si>
  <si>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</si>
  <si>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</si>
  <si>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</si>
  <si>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</si>
  <si>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</si>
  <si>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</si>
  <si>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</si>
  <si>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</si>
  <si>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</si>
  <si>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</si>
  <si>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</si>
  <si>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</si>
  <si>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</si>
  <si>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</si>
  <si>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</si>
  <si>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</si>
  <si>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</si>
  <si>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</si>
  <si>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</si>
  <si>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</si>
  <si>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</si>
  <si>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</si>
  <si>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</si>
  <si>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</si>
  <si>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</si>
  <si>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</si>
  <si>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</si>
  <si>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</si>
  <si>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</si>
  <si>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</si>
  <si>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</si>
  <si>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</si>
  <si>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</si>
  <si>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</si>
  <si>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</si>
  <si>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</si>
  <si>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</si>
  <si>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</si>
  <si>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</si>
  <si>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</si>
  <si>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</si>
  <si>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</si>
  <si>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</si>
  <si>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</si>
  <si>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</si>
  <si>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</si>
  <si>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</si>
  <si>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</si>
  <si>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</si>
  <si>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</si>
  <si>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</si>
  <si>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</si>
  <si>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</si>
  <si>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</si>
  <si>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</si>
  <si>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</si>
  <si>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</si>
  <si>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</si>
  <si>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</si>
  <si>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</si>
  <si>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</si>
  <si>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</si>
  <si>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</si>
  <si>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</si>
  <si>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</si>
  <si>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</si>
  <si>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</si>
  <si>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</si>
  <si>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</si>
  <si>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</si>
  <si>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</si>
  <si>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</si>
  <si>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</si>
  <si>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</si>
  <si>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</si>
  <si>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</si>
  <si>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</si>
  <si>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</si>
  <si>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</si>
  <si>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</si>
  <si>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</si>
  <si>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</si>
  <si>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</si>
  <si>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</si>
  <si>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</si>
  <si>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</si>
  <si>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</si>
  <si>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</si>
  <si>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</si>
  <si>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</si>
  <si>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</si>
  <si>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</si>
  <si>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</si>
  <si>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</si>
  <si>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</si>
  <si>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</si>
  <si>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</si>
  <si>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</si>
  <si>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</si>
  <si>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</si>
  <si>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</si>
  <si>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</si>
  <si>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</si>
  <si>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</si>
  <si>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</si>
  <si>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</si>
  <si>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</si>
  <si>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</si>
  <si>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</si>
  <si>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</si>
  <si>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</si>
  <si>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</si>
  <si>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</si>
  <si>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</si>
  <si>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</si>
  <si>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</si>
  <si>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</si>
  <si>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</si>
  <si>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</si>
  <si>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</si>
  <si>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</si>
  <si>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</si>
  <si>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</si>
  <si>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</si>
  <si>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</si>
  <si>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</si>
  <si>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</si>
  <si>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</si>
  <si>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</si>
  <si>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</si>
  <si>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</si>
  <si>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</si>
  <si>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</si>
  <si>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</si>
  <si>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</si>
  <si>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</si>
  <si>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</si>
  <si>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</si>
  <si>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</si>
  <si>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</si>
  <si>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</si>
  <si>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</si>
  <si>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</si>
  <si>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</si>
  <si>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</si>
  <si>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</si>
  <si>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</si>
  <si>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</si>
  <si>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</si>
  <si>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</si>
  <si>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</si>
  <si>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</si>
  <si>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</si>
  <si>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</si>
  <si>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</si>
  <si>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</si>
  <si>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</si>
  <si>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</si>
  <si>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</si>
  <si>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</si>
  <si>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</si>
  <si>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</si>
  <si>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</si>
  <si>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</si>
  <si>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</si>
  <si>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</si>
  <si>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</si>
  <si>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</si>
  <si>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</si>
  <si>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</si>
  <si>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</si>
  <si>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</si>
  <si>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</si>
  <si>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</si>
  <si>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</si>
  <si>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</si>
  <si>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</si>
  <si>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</si>
  <si>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</si>
  <si>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</si>
  <si>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</si>
  <si>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</si>
  <si>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</si>
  <si>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</si>
  <si>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</si>
  <si>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</si>
  <si>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</si>
  <si>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</si>
  <si>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</si>
  <si>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</si>
  <si>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</si>
  <si>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</si>
  <si>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</si>
  <si>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</si>
  <si>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</si>
  <si>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</si>
  <si>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</si>
  <si>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</si>
  <si>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</si>
  <si>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</si>
  <si>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</si>
  <si>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</si>
  <si>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</si>
  <si>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</si>
  <si>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</si>
  <si>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</si>
  <si>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</si>
  <si>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</si>
  <si>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</si>
  <si>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</si>
  <si>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</si>
  <si>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</si>
  <si>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</si>
  <si>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</si>
  <si>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</si>
  <si>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</si>
  <si>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</si>
  <si>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</si>
  <si>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</si>
  <si>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</si>
  <si>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</si>
  <si>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</si>
  <si>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</si>
  <si>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</si>
  <si>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</si>
  <si>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</si>
  <si>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</si>
  <si>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</si>
  <si>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</si>
  <si>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</si>
  <si>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</si>
  <si>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</si>
  <si>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</si>
  <si>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</si>
  <si>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</si>
  <si>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</si>
  <si>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</si>
  <si>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</si>
  <si>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</si>
  <si>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</si>
  <si>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</si>
  <si>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</si>
  <si>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</si>
  <si>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</si>
  <si>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</si>
  <si>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</si>
  <si>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</si>
  <si>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</si>
  <si>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</si>
  <si>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</si>
  <si>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</si>
  <si>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</si>
  <si>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</si>
  <si>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</si>
  <si>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</si>
  <si>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</si>
  <si>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</si>
  <si>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</si>
  <si>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</si>
  <si>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</si>
  <si>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</si>
  <si>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</si>
  <si>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</si>
  <si>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</si>
  <si>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</si>
  <si>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</si>
  <si>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</si>
  <si>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</si>
  <si>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</si>
  <si>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</si>
  <si>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</si>
  <si>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</si>
  <si>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</si>
  <si>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</si>
  <si>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</si>
  <si>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</si>
  <si>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</si>
  <si>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</si>
  <si>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</si>
  <si>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</si>
  <si>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</si>
  <si>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</si>
  <si>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</si>
  <si>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</si>
  <si>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</si>
  <si>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</si>
  <si>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</si>
  <si>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</si>
  <si>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</si>
  <si>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</si>
  <si>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</si>
  <si>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</si>
  <si>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</si>
  <si>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</si>
  <si>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</si>
  <si>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</si>
  <si>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</si>
  <si>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</si>
  <si>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</si>
  <si>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</si>
  <si>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</si>
  <si>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</si>
  <si>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</si>
  <si>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</si>
  <si>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</si>
  <si>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</si>
  <si>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</si>
  <si>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</si>
  <si>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</si>
  <si>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</si>
  <si>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</si>
  <si>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</si>
  <si>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</si>
  <si>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</si>
  <si>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</si>
  <si>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</si>
  <si>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</si>
  <si>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</si>
  <si>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</si>
  <si>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</si>
  <si>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</si>
  <si>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</si>
  <si>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</si>
  <si>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</si>
  <si>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</si>
  <si>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</si>
  <si>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</si>
  <si>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</si>
  <si>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</si>
  <si>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</si>
  <si>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</si>
  <si>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</si>
  <si>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</si>
  <si>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</si>
  <si>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</si>
  <si>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</si>
  <si>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</si>
  <si>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</si>
  <si>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</si>
  <si>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</si>
  <si>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</si>
  <si>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</si>
  <si>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</si>
  <si>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</si>
  <si>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</si>
  <si>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</si>
  <si>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</si>
  <si>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</si>
  <si>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</si>
  <si>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</si>
  <si>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</si>
  <si>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</si>
  <si>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</si>
  <si>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</si>
  <si>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</si>
  <si>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</si>
  <si>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</si>
  <si>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</si>
  <si>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</si>
  <si>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</si>
  <si>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</si>
  <si>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</si>
  <si>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</si>
  <si>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</si>
  <si>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</si>
  <si>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</si>
  <si>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</si>
  <si>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</si>
  <si>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</si>
  <si>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</si>
  <si>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</si>
  <si>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</si>
  <si>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</si>
  <si>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</si>
  <si>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</si>
  <si>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</si>
  <si>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</si>
  <si>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</si>
  <si>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</si>
  <si>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</si>
  <si>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</si>
  <si>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</si>
  <si>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</si>
  <si>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</si>
  <si>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</si>
  <si>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</si>
  <si>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</si>
  <si>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</si>
  <si>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</si>
  <si>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</si>
  <si>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</si>
  <si>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</si>
  <si>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</si>
  <si>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</si>
  <si>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</si>
  <si>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</si>
  <si>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</si>
  <si>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</si>
  <si>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</si>
  <si>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</si>
  <si>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</si>
  <si>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</si>
  <si>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</si>
  <si>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</si>
  <si>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</si>
  <si>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</si>
  <si>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</si>
  <si>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</si>
  <si>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</si>
  <si>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</si>
  <si>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</si>
  <si>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</si>
  <si>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</si>
  <si>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</si>
  <si>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</si>
  <si>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</si>
  <si>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</si>
  <si>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</si>
  <si>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</si>
  <si>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</si>
  <si>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</si>
  <si>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</si>
  <si>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</si>
  <si>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</si>
  <si>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</si>
  <si>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</si>
  <si>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</si>
  <si>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</si>
  <si>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</si>
  <si>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</si>
  <si>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</si>
  <si>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</si>
  <si>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</si>
  <si>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</si>
  <si>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</si>
  <si>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</si>
  <si>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</si>
  <si>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</si>
  <si>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</si>
  <si>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</si>
  <si>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</si>
  <si>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</si>
  <si>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</si>
  <si>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</si>
  <si>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</si>
  <si>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</si>
  <si>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</si>
  <si>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</si>
  <si>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</si>
  <si>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</si>
  <si>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</si>
  <si>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</si>
  <si>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</si>
  <si>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</si>
  <si>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</si>
  <si>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</si>
  <si>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</si>
  <si>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</si>
  <si>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</si>
  <si>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</si>
  <si>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</si>
  <si>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</si>
  <si>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</si>
  <si>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</si>
  <si>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</si>
  <si>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</si>
  <si>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</si>
  <si>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</si>
  <si>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</si>
  <si>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</si>
  <si>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</si>
  <si>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</si>
  <si>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</si>
  <si>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</si>
  <si>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</si>
  <si>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</si>
  <si>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</si>
  <si>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</si>
  <si>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</si>
  <si>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</si>
  <si>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</si>
  <si>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</si>
  <si>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</si>
  <si>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</si>
  <si>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</si>
  <si>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</si>
  <si>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</si>
  <si>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</si>
  <si>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</si>
  <si>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</si>
  <si>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</si>
  <si>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</si>
  <si>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</si>
  <si>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</si>
  <si>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</si>
  <si>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</si>
  <si>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</si>
  <si>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</si>
  <si>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</si>
  <si>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</si>
  <si>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</si>
  <si>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</si>
  <si>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</si>
  <si>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</si>
  <si>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</si>
  <si>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</si>
  <si>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</si>
  <si>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</si>
  <si>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</si>
  <si>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</si>
  <si>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</si>
  <si>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</si>
  <si>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</si>
  <si>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</si>
  <si>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</si>
  <si>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</si>
  <si>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</si>
  <si>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</si>
  <si>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</si>
  <si>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</si>
  <si>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</si>
  <si>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</si>
  <si>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</si>
  <si>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</si>
  <si>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</si>
  <si>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</si>
  <si>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</si>
  <si>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</si>
  <si>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</si>
  <si>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</si>
  <si>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</si>
  <si>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</si>
  <si>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</si>
  <si>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</si>
  <si>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</si>
  <si>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</si>
  <si>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</si>
  <si>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</si>
  <si>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</si>
  <si>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</si>
  <si>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</si>
  <si>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</si>
  <si>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</si>
  <si>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</si>
  <si>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</si>
  <si>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</si>
  <si>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</si>
  <si>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</si>
  <si>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</si>
  <si>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</si>
  <si>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</si>
  <si>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</si>
  <si>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</si>
  <si>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</si>
  <si>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</si>
  <si>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</si>
  <si>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</si>
  <si>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</si>
  <si>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</si>
  <si>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</si>
  <si>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</si>
  <si>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</si>
  <si>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</si>
  <si>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</si>
  <si>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</si>
  <si>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</si>
  <si>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</si>
  <si>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</si>
  <si>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</si>
  <si>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</si>
  <si>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</si>
  <si>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</si>
  <si>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</si>
  <si>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</si>
  <si>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</si>
  <si>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</si>
  <si>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</si>
  <si>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</si>
  <si>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</si>
  <si>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</si>
  <si>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</si>
  <si>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</si>
  <si>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</si>
  <si>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</si>
  <si>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</si>
  <si>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</si>
  <si>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</si>
  <si>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</si>
  <si>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</si>
  <si>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</si>
  <si>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</si>
  <si>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</si>
  <si>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</si>
  <si>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</si>
  <si>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</si>
  <si>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</si>
  <si>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</si>
  <si>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</si>
  <si>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</si>
  <si>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</si>
  <si>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</si>
  <si>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</si>
  <si>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</si>
  <si>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</si>
  <si>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</si>
  <si>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</si>
  <si>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</si>
  <si>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</si>
  <si>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</si>
  <si>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</si>
  <si>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</si>
  <si>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</si>
  <si>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</si>
  <si>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</si>
  <si>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</si>
  <si>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</si>
  <si>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</si>
  <si>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</si>
  <si>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</si>
  <si>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</si>
  <si>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</si>
  <si>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</si>
  <si>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</si>
  <si>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</si>
  <si>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</si>
  <si>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</si>
  <si>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</si>
  <si>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</si>
  <si>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</si>
  <si>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</si>
  <si>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</si>
  <si>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</si>
  <si>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</si>
  <si>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</si>
  <si>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</si>
  <si>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</si>
  <si>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</si>
  <si>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</si>
  <si>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</si>
  <si>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</si>
  <si>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</si>
  <si>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</si>
  <si>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</si>
  <si>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</si>
  <si>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</si>
  <si>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</si>
  <si>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</si>
  <si>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</si>
  <si>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</si>
  <si>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</si>
  <si>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</si>
  <si>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</si>
  <si>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</si>
  <si>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</si>
  <si>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</si>
  <si>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</si>
  <si>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</si>
  <si>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</si>
  <si>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</si>
  <si>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</si>
  <si>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</si>
  <si>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</si>
  <si>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</si>
  <si>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</si>
  <si>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</si>
  <si>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</si>
  <si>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</si>
  <si>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</si>
  <si>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</si>
  <si>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</si>
  <si>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</si>
  <si>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</si>
  <si>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</si>
  <si>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</si>
  <si>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</si>
  <si>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</si>
  <si>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</si>
  <si>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</si>
  <si>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</si>
  <si>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</si>
  <si>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</si>
  <si>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</si>
  <si>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</si>
  <si>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</si>
  <si>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</si>
  <si>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</si>
  <si>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</si>
  <si>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</si>
  <si>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</si>
  <si>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</si>
  <si>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</si>
  <si>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</si>
  <si>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</si>
  <si>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</si>
  <si>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</si>
  <si>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</si>
  <si>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</si>
  <si>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</si>
  <si>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</si>
  <si>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</si>
  <si>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</si>
  <si>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</si>
  <si>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</si>
  <si>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</si>
  <si>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</si>
  <si>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</si>
  <si>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</si>
  <si>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</si>
  <si>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</si>
  <si>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</si>
  <si>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</si>
  <si>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</si>
  <si>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</si>
  <si>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</si>
  <si>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</si>
  <si>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</si>
  <si>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</si>
  <si>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</si>
  <si>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</si>
  <si>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</si>
  <si>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</si>
  <si>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</si>
  <si>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</si>
  <si>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</si>
  <si>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</si>
  <si>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</si>
  <si>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</si>
  <si>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</si>
  <si>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</si>
  <si>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</si>
  <si>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</si>
  <si>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</si>
  <si>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</si>
  <si>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</si>
  <si>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</si>
  <si>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</si>
  <si>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</si>
  <si>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</si>
  <si>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</si>
  <si>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</si>
  <si>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</si>
  <si>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</si>
  <si>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</si>
  <si>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</si>
  <si>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</si>
  <si>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</si>
  <si>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</si>
  <si>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</si>
  <si>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</si>
  <si>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</si>
  <si>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</si>
  <si>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</si>
  <si>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</si>
  <si>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</si>
  <si>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</si>
  <si>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</si>
  <si>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</si>
  <si>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</si>
  <si>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</si>
  <si>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</si>
  <si>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</si>
  <si>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</si>
  <si>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</si>
  <si>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</si>
  <si>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</si>
  <si>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</si>
  <si>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</si>
  <si>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</si>
  <si>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</si>
  <si>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</si>
  <si>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</si>
  <si>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</si>
  <si>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</si>
  <si>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</si>
  <si>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</si>
  <si>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</si>
  <si>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</si>
  <si>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</si>
  <si>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</si>
  <si>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</si>
  <si>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</si>
  <si>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</si>
  <si>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</si>
  <si>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</si>
  <si>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</si>
  <si>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</si>
  <si>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</si>
  <si>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</si>
  <si>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</si>
  <si>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</si>
  <si>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</si>
  <si>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</si>
  <si>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</si>
  <si>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</si>
  <si>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</si>
  <si>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</si>
  <si>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</si>
  <si>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</si>
  <si>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</si>
  <si>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</si>
  <si>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</si>
  <si>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</si>
  <si>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</si>
  <si>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</si>
  <si>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</si>
  <si>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</si>
  <si>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</si>
  <si>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</si>
  <si>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</si>
  <si>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</si>
  <si>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</si>
  <si>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</si>
  <si>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</si>
  <si>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</si>
  <si>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</si>
  <si>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</si>
  <si>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</si>
  <si>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</si>
  <si>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</si>
  <si>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</si>
  <si>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</si>
  <si>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</si>
  <si>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</si>
  <si>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</si>
  <si>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</si>
  <si>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</si>
  <si>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</si>
  <si>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</si>
  <si>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</si>
  <si>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</si>
  <si>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</si>
  <si>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</si>
  <si>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</si>
  <si>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</si>
  <si>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</si>
  <si>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</si>
  <si>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</si>
  <si>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</si>
  <si>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</si>
  <si>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</si>
  <si>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</si>
  <si>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</si>
  <si>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</si>
  <si>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</si>
  <si>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</si>
  <si>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</si>
  <si>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</si>
  <si>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</si>
  <si>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</si>
  <si>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</si>
  <si>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</si>
  <si>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</si>
  <si>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</si>
  <si>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</si>
  <si>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</si>
  <si>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</si>
  <si>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</si>
  <si>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</si>
  <si>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</si>
  <si>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</si>
  <si>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</si>
  <si>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</si>
  <si>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</si>
  <si>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</si>
  <si>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</si>
  <si>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</si>
  <si>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</si>
  <si>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</si>
  <si>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</si>
  <si>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</si>
  <si>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</si>
  <si>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</si>
  <si>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</si>
  <si>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</si>
  <si>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</si>
  <si>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</si>
  <si>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</si>
  <si>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</si>
  <si>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</si>
  <si>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</si>
  <si>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</si>
  <si>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</si>
  <si>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</si>
  <si>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</si>
  <si>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</si>
  <si>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</si>
  <si>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</si>
  <si>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</si>
  <si>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</si>
  <si>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</si>
  <si>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</si>
  <si>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</si>
  <si>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</si>
  <si>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</si>
  <si>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</si>
  <si>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</si>
  <si>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</si>
  <si>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</si>
  <si>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</si>
  <si>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</si>
  <si>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</si>
  <si>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</si>
  <si>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</si>
  <si>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</si>
  <si>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</si>
  <si>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</si>
  <si>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</si>
  <si>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</si>
  <si>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</si>
  <si>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</si>
  <si>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</si>
  <si>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</si>
  <si>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</si>
  <si>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</si>
  <si>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</si>
  <si>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</si>
  <si>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</si>
  <si>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</si>
  <si>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</si>
  <si>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</si>
  <si>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</si>
  <si>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</si>
  <si>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</si>
  <si>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</si>
  <si>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</si>
  <si>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</si>
  <si>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</si>
  <si>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</si>
  <si>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</si>
  <si>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</si>
  <si>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</si>
  <si>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</si>
  <si>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</si>
  <si>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</si>
  <si>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</si>
  <si>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</si>
  <si>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</si>
  <si>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</si>
  <si>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</si>
  <si>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</si>
  <si>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</si>
  <si>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</si>
  <si>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</si>
  <si>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</si>
  <si>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</si>
  <si>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</si>
  <si>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</si>
  <si>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</si>
  <si>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</si>
  <si>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</si>
  <si>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</si>
  <si>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</si>
  <si>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</si>
  <si>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</si>
  <si>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</si>
  <si>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</si>
  <si>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</si>
  <si>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</si>
  <si>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</si>
  <si>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</si>
  <si>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</si>
  <si>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</si>
  <si>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</si>
  <si>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</si>
  <si>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</si>
  <si>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</si>
  <si>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</si>
  <si>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</si>
  <si>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</si>
  <si>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</si>
  <si>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</si>
  <si>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</si>
  <si>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</si>
  <si>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</si>
  <si>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</si>
  <si>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</si>
  <si>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</si>
  <si>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</si>
  <si>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</si>
  <si>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</si>
  <si>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</si>
  <si>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</si>
  <si>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</si>
  <si>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</si>
  <si>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</si>
  <si>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</si>
  <si>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</si>
  <si>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</si>
  <si>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</si>
  <si>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</si>
  <si>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</si>
  <si>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</si>
  <si>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</si>
  <si>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</si>
  <si>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</si>
  <si>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</si>
  <si>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</si>
  <si>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</si>
  <si>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</si>
  <si>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</si>
  <si>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</si>
  <si>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</si>
  <si>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</si>
  <si>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</si>
  <si>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</si>
  <si>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</si>
  <si>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</si>
  <si>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</si>
  <si>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</si>
  <si>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</si>
  <si>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</si>
  <si>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</si>
  <si>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</si>
  <si>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</si>
  <si>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</si>
  <si>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</si>
  <si>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</si>
  <si>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</si>
  <si>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</si>
  <si>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</si>
  <si>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</si>
  <si>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</si>
  <si>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</si>
  <si>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</si>
  <si>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</si>
  <si>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</si>
  <si>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</si>
  <si>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</si>
  <si>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</si>
  <si>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</si>
  <si>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</si>
  <si>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</si>
  <si>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</si>
  <si>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</si>
  <si>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</si>
  <si>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</si>
  <si>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</si>
  <si>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</si>
  <si>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</si>
  <si>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</si>
  <si>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</si>
  <si>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</si>
  <si>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</si>
  <si>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</si>
  <si>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</si>
  <si>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</si>
  <si>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</si>
  <si>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</si>
  <si>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</si>
  <si>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</si>
  <si>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</si>
  <si>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</si>
  <si>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</si>
  <si>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</si>
  <si>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</si>
  <si>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</si>
  <si>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</si>
  <si>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</si>
  <si>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</si>
  <si>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</si>
  <si>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</si>
  <si>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</si>
  <si>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</si>
  <si>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</si>
  <si>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</si>
  <si>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</si>
  <si>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</si>
  <si>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</si>
  <si>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</si>
  <si>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</si>
  <si>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</si>
  <si>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</si>
  <si>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</si>
  <si>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</si>
  <si>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</si>
  <si>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</si>
  <si>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</si>
  <si>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</si>
  <si>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</si>
  <si>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</si>
  <si>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</si>
  <si>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</si>
  <si>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</si>
  <si>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</si>
  <si>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</si>
  <si>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</si>
  <si>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</si>
  <si>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</si>
  <si>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</si>
  <si>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</si>
  <si>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</si>
  <si>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</si>
  <si>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</si>
  <si>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</si>
  <si>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</si>
  <si>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</si>
  <si>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</si>
  <si>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</si>
  <si>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</si>
  <si>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</si>
  <si>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</si>
  <si>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</si>
  <si>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</si>
  <si>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</si>
  <si>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</si>
  <si>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</si>
  <si>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</si>
  <si>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</si>
  <si>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</si>
  <si>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</si>
  <si>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</si>
  <si>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</si>
  <si>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</si>
  <si>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</si>
  <si>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</si>
  <si>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</si>
  <si>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</si>
  <si>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</si>
  <si>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</si>
  <si>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</si>
  <si>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</si>
  <si>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</si>
  <si>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</si>
  <si>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</si>
  <si>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</si>
  <si>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</si>
  <si>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</si>
  <si>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</si>
  <si>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</si>
  <si>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</si>
  <si>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</si>
  <si>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</si>
  <si>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</si>
  <si>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</si>
  <si>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</si>
  <si>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</si>
  <si>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</si>
  <si>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</si>
  <si>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</si>
  <si>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</si>
  <si>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</si>
  <si>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</si>
  <si>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</si>
  <si>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</si>
  <si>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</si>
  <si>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</si>
  <si>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</si>
  <si>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</si>
  <si>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</si>
  <si>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</si>
  <si>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</si>
  <si>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</si>
  <si>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</si>
  <si>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</si>
  <si>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</si>
  <si>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</si>
  <si>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</si>
  <si>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</si>
  <si>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</si>
  <si>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</si>
  <si>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</si>
  <si>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</si>
  <si>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</si>
  <si>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</si>
  <si>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</si>
  <si>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</si>
  <si>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</si>
  <si>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</si>
  <si>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</si>
  <si>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</si>
  <si>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</si>
  <si>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</si>
  <si>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</si>
  <si>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</si>
  <si>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</si>
  <si>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</si>
  <si>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</si>
  <si>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</si>
  <si>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</si>
  <si>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</si>
  <si>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</si>
  <si>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</si>
  <si>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</si>
  <si>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</si>
  <si>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</si>
  <si>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</si>
  <si>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</si>
  <si>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</si>
  <si>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</si>
  <si>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</si>
  <si>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</si>
  <si>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</si>
  <si>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</si>
  <si>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</si>
  <si>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</si>
  <si>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</si>
  <si>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</si>
  <si>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</si>
  <si>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</si>
  <si>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</si>
  <si>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</si>
  <si>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</si>
  <si>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</si>
  <si>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</si>
  <si>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</si>
  <si>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</si>
  <si>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</si>
  <si>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</si>
  <si>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</si>
  <si>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</si>
  <si>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</si>
  <si>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</si>
  <si>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</si>
  <si>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</si>
  <si>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</si>
  <si>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</si>
  <si>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</si>
  <si>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</si>
  <si>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</si>
  <si>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</si>
  <si>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</si>
  <si>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</si>
  <si>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</si>
  <si>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</si>
  <si>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</si>
  <si>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</si>
  <si>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</si>
  <si>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</si>
  <si>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</si>
  <si>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</si>
  <si>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</si>
  <si>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</si>
  <si>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</si>
  <si>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</si>
  <si>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</si>
  <si>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</si>
  <si>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</si>
  <si>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</si>
  <si>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</si>
  <si>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</si>
  <si>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</si>
  <si>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</si>
  <si>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</si>
  <si>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</si>
  <si>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</si>
  <si>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</si>
  <si>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</si>
  <si>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</si>
  <si>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</si>
  <si>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</si>
  <si>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</si>
  <si>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</si>
  <si>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</si>
  <si>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</si>
  <si>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</si>
  <si>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</si>
  <si>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</si>
  <si>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</si>
  <si>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</si>
  <si>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</si>
  <si>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</si>
  <si>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</si>
  <si>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</si>
  <si>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</si>
  <si>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</si>
  <si>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</si>
  <si>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</si>
  <si>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</si>
  <si>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</si>
  <si>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</si>
  <si>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</si>
  <si>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</si>
  <si>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</si>
  <si>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</si>
  <si>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</si>
  <si>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</si>
  <si>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</si>
  <si>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</si>
  <si>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</si>
  <si>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</si>
  <si>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</si>
  <si>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</si>
  <si>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</si>
  <si>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</si>
  <si>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</si>
  <si>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</si>
  <si>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</si>
  <si>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</si>
  <si>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</si>
  <si>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</si>
  <si>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</si>
  <si>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</si>
  <si>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</si>
  <si>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</si>
  <si>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</si>
  <si>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</si>
  <si>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</si>
  <si>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</si>
  <si>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</si>
  <si>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</si>
  <si>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</si>
  <si>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</si>
  <si>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</si>
  <si>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</si>
  <si>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</si>
  <si>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</si>
  <si>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</si>
  <si>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</si>
  <si>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</si>
  <si>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</si>
  <si>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</si>
  <si>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</si>
  <si>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</si>
  <si>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</si>
  <si>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</si>
  <si>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</si>
  <si>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</si>
  <si>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</si>
  <si>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</si>
  <si>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</si>
  <si>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</si>
  <si>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</si>
  <si>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</si>
  <si>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</si>
  <si>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</si>
  <si>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</si>
  <si>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</si>
  <si>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</si>
  <si>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</si>
  <si>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</si>
  <si>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</si>
  <si>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</si>
  <si>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</si>
  <si>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</si>
  <si>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</si>
  <si>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</si>
  <si>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</si>
  <si>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</si>
  <si>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</si>
  <si>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</si>
  <si>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</si>
  <si>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</si>
  <si>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</si>
  <si>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</si>
  <si>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</si>
  <si>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</si>
  <si>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</si>
  <si>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</si>
  <si>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</si>
  <si>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</si>
  <si>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</si>
  <si>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</si>
  <si>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</si>
  <si>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</si>
  <si>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</si>
  <si>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</si>
  <si>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</si>
  <si>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</si>
  <si>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</si>
  <si>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</si>
  <si>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</si>
  <si>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</si>
  <si>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</si>
  <si>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</si>
  <si>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</si>
  <si>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</si>
  <si>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</si>
  <si>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</si>
  <si>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</si>
  <si>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</si>
  <si>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</si>
  <si>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</si>
  <si>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</si>
  <si>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</si>
  <si>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</si>
  <si>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</si>
  <si>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</si>
  <si>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</si>
  <si>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</si>
  <si>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</si>
  <si>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</si>
  <si>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</si>
  <si>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</si>
  <si>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</si>
  <si>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</si>
  <si>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</si>
  <si>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</si>
  <si>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</si>
  <si>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</si>
  <si>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</si>
  <si>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</si>
  <si>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</si>
  <si>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</si>
  <si>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</si>
  <si>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</si>
  <si>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</si>
  <si>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</si>
  <si>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</si>
  <si>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</si>
  <si>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</si>
  <si>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</si>
  <si>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</si>
  <si>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</si>
  <si>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</si>
  <si>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</si>
  <si>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</si>
  <si>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</si>
  <si>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</si>
  <si>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</si>
  <si>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</si>
  <si>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</si>
  <si>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</si>
  <si>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</si>
  <si>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</si>
  <si>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</si>
  <si>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</si>
  <si>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</si>
  <si>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</si>
  <si>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</si>
  <si>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</si>
  <si>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</si>
  <si>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</si>
  <si>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</si>
  <si>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</si>
  <si>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</si>
  <si>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</si>
  <si>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</si>
  <si>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</si>
  <si>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</si>
  <si>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</si>
  <si>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</si>
  <si>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</si>
  <si>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</si>
  <si>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</si>
  <si>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</si>
  <si>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</si>
  <si>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</si>
  <si>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</si>
  <si>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</si>
  <si>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</si>
  <si>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</si>
  <si>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</si>
  <si>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</si>
  <si>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</si>
  <si>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</si>
  <si>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</si>
  <si>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</si>
  <si>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</si>
  <si>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</si>
  <si>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</si>
  <si>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</si>
  <si>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</si>
  <si>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</si>
  <si>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</si>
  <si>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</si>
  <si>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</si>
  <si>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</si>
  <si>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</si>
  <si>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</si>
  <si>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</si>
  <si>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</si>
  <si>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</si>
  <si>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</si>
  <si>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</si>
  <si>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</si>
  <si>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</si>
  <si>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</si>
  <si>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</si>
  <si>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</si>
  <si>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</si>
  <si>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</si>
  <si>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</si>
  <si>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</si>
  <si>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</si>
  <si>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</si>
  <si>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</si>
  <si>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</si>
  <si>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</si>
  <si>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</si>
  <si>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</si>
  <si>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</si>
  <si>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</si>
  <si>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</si>
  <si>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</si>
  <si>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</si>
  <si>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</si>
  <si>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</si>
  <si>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</si>
  <si>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</si>
  <si>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</si>
  <si>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</si>
  <si>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</si>
  <si>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</si>
  <si>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</si>
  <si>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</si>
  <si>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</si>
  <si>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</si>
  <si>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</si>
  <si>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</si>
  <si>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</si>
  <si>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</si>
  <si>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</si>
  <si>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</si>
  <si>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</si>
  <si>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</si>
  <si>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</si>
  <si>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</si>
  <si>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</si>
  <si>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</si>
  <si>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</si>
  <si>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</si>
  <si>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</si>
  <si>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</si>
  <si>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</si>
  <si>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</si>
  <si>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</si>
  <si>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</si>
  <si>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</si>
  <si>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</si>
  <si>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</si>
  <si>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</si>
  <si>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</si>
  <si>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</si>
  <si>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</si>
  <si>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</si>
  <si>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</si>
  <si>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</si>
  <si>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</si>
  <si>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</si>
  <si>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</si>
  <si>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</si>
  <si>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</si>
  <si>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</si>
  <si>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</si>
  <si>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</si>
  <si>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</si>
  <si>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</si>
  <si>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</si>
  <si>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</si>
  <si>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</si>
  <si>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</si>
  <si>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</si>
  <si>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</si>
  <si>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</si>
  <si>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</si>
  <si>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</si>
  <si>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</si>
  <si>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</si>
  <si>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</si>
  <si>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</si>
  <si>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</si>
  <si>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</si>
  <si>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</si>
  <si>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</si>
  <si>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</si>
  <si>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</si>
  <si>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</si>
  <si>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</si>
  <si>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</si>
  <si>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</si>
  <si>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</si>
  <si>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</si>
  <si>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</si>
  <si>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</si>
  <si>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</si>
  <si>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</si>
  <si>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</si>
  <si>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</si>
  <si>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</si>
  <si>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</si>
  <si>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</si>
  <si>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</si>
  <si>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</si>
  <si>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</si>
  <si>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</si>
  <si>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</si>
  <si>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</si>
  <si>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</si>
  <si>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</si>
  <si>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</si>
  <si>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</si>
  <si>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</si>
  <si>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</si>
  <si>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</si>
  <si>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</si>
  <si>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</si>
  <si>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</si>
  <si>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</si>
  <si>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</si>
  <si>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</si>
  <si>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</si>
  <si>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</si>
  <si>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</si>
  <si>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</si>
  <si>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</si>
  <si>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</si>
  <si>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</si>
  <si>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</si>
  <si>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</si>
  <si>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</si>
  <si>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</si>
  <si>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</si>
  <si>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</si>
  <si>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</si>
  <si>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</si>
  <si>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</si>
  <si>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</si>
  <si>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</si>
  <si>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</si>
  <si>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</si>
  <si>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</si>
  <si>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</si>
  <si>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</si>
  <si>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</si>
  <si>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</si>
  <si>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</si>
  <si>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</si>
  <si>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</si>
  <si>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</si>
  <si>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</si>
  <si>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</si>
  <si>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</si>
  <si>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</si>
  <si>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</si>
  <si>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</si>
  <si>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</si>
  <si>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</si>
  <si>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</si>
  <si>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</si>
  <si>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</si>
  <si>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</si>
  <si>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</si>
  <si>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</si>
  <si>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</si>
  <si>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</si>
  <si>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</si>
  <si>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</si>
  <si>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</si>
  <si>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</si>
  <si>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</si>
  <si>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</si>
  <si>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</si>
  <si>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</si>
  <si>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</si>
  <si>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</si>
  <si>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</si>
  <si>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</si>
  <si>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</si>
  <si>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</si>
  <si>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</si>
  <si>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</si>
  <si>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</si>
  <si>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</si>
  <si>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</si>
  <si>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</si>
  <si>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</si>
  <si>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</si>
  <si>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</si>
  <si>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</si>
  <si>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</si>
  <si>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</si>
  <si>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</si>
  <si>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</si>
  <si>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</si>
  <si>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</si>
  <si>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</si>
  <si>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</si>
  <si>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</si>
  <si>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</si>
  <si>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</si>
  <si>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</si>
  <si>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</si>
  <si>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</si>
  <si>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</si>
  <si>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</si>
  <si>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</si>
  <si>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</si>
  <si>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</si>
  <si>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</si>
  <si>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</si>
  <si>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</si>
  <si>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</si>
  <si>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</si>
  <si>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</si>
  <si>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</si>
  <si>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</si>
  <si>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</si>
  <si>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</si>
  <si>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</si>
  <si>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</si>
  <si>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</si>
  <si>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</si>
  <si>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</si>
  <si>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</si>
  <si>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</si>
  <si>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</si>
  <si>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</si>
  <si>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</si>
  <si>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</si>
  <si>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</si>
  <si>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</si>
  <si>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</si>
  <si>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</si>
  <si>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</si>
  <si>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</si>
  <si>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</si>
  <si>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</si>
  <si>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</si>
  <si>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</si>
  <si>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</si>
  <si>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</si>
  <si>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</si>
  <si>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</si>
  <si>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</si>
  <si>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</si>
  <si>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</si>
  <si>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</si>
  <si>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</si>
  <si>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</si>
  <si>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</si>
  <si>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</si>
  <si>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</si>
  <si>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</si>
  <si>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</si>
  <si>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</si>
  <si>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</si>
  <si>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</si>
  <si>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</si>
  <si>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</si>
  <si>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</si>
  <si>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</si>
  <si>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</si>
  <si>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</si>
  <si>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</si>
  <si>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</si>
  <si>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</si>
  <si>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</si>
  <si>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</si>
  <si>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</si>
  <si>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</si>
  <si>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</si>
  <si>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</si>
  <si>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</si>
  <si>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</si>
  <si>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</si>
  <si>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</si>
  <si>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</si>
  <si>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</si>
  <si>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</si>
  <si>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</si>
  <si>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</si>
  <si>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</si>
  <si>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</si>
  <si>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</si>
  <si>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</si>
  <si>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</si>
  <si>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</si>
  <si>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</si>
  <si>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</si>
  <si>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</si>
  <si>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</si>
  <si>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</si>
  <si>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</si>
  <si>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</si>
  <si>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</si>
  <si>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</si>
  <si>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</si>
  <si>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</si>
  <si>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</si>
  <si>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</si>
  <si>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</si>
  <si>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</si>
  <si>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</si>
  <si>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</si>
  <si>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</si>
  <si>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</si>
  <si>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</si>
  <si>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</si>
  <si>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</si>
  <si>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</si>
  <si>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</si>
  <si>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</si>
  <si>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</si>
  <si>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</si>
  <si>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</si>
  <si>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</si>
  <si>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</si>
  <si>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</si>
  <si>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</si>
  <si>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</si>
  <si>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</si>
  <si>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</si>
  <si>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</si>
  <si>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</si>
  <si>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</si>
  <si>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</si>
  <si>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</si>
  <si>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</si>
  <si>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</si>
  <si>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</si>
  <si>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</si>
  <si>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</si>
  <si>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</si>
  <si>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</si>
  <si>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</si>
  <si>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</si>
  <si>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</si>
  <si>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</si>
  <si>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</si>
  <si>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</si>
  <si>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</si>
  <si>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</si>
  <si>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</si>
  <si>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</si>
  <si>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</si>
  <si>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</si>
  <si>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</si>
  <si>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</si>
  <si>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</si>
  <si>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</si>
  <si>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</si>
  <si>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</si>
  <si>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</si>
  <si>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</si>
  <si>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</si>
  <si>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</si>
  <si>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</si>
  <si>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</si>
  <si>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</si>
  <si>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</si>
  <si>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</si>
  <si>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</si>
  <si>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</si>
  <si>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</si>
  <si>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</si>
  <si>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</si>
  <si>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</si>
  <si>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</si>
  <si>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</si>
  <si>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</si>
  <si>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</si>
  <si>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</si>
  <si>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</si>
  <si>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</si>
  <si>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</si>
  <si>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</si>
  <si>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</si>
  <si>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</si>
  <si>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</si>
  <si>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</si>
  <si>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</si>
  <si>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</si>
  <si>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</si>
  <si>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</si>
  <si>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</si>
  <si>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</si>
  <si>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</si>
  <si>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</si>
  <si>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</si>
  <si>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</si>
  <si>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</si>
  <si>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</si>
  <si>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</si>
  <si>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</si>
  <si>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</si>
  <si>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</si>
  <si>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</si>
  <si>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</si>
  <si>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</si>
  <si>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</si>
  <si>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</si>
  <si>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</si>
  <si>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</si>
  <si>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</si>
  <si>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</si>
  <si>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</si>
  <si>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</si>
  <si>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</si>
  <si>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</si>
  <si>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</si>
  <si>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</si>
  <si>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</si>
  <si>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</si>
  <si>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</si>
  <si>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</si>
  <si>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</si>
  <si>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</si>
  <si>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</si>
  <si>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</si>
  <si>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</si>
  <si>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</si>
  <si>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</si>
  <si>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</si>
  <si>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</si>
  <si>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</si>
  <si>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</si>
  <si>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</si>
  <si>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</si>
  <si>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</si>
  <si>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</si>
  <si>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</si>
  <si>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</si>
  <si>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</si>
  <si>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</si>
  <si>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</si>
  <si>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</si>
  <si>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</si>
  <si>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</si>
  <si>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</si>
  <si>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</si>
  <si>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</si>
  <si>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</si>
  <si>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</si>
  <si>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</si>
  <si>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</si>
  <si>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</si>
  <si>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</si>
  <si>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</si>
  <si>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</si>
  <si>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</si>
  <si>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</si>
  <si>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</si>
  <si>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</si>
  <si>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</si>
  <si>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</si>
  <si>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</si>
  <si>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</si>
  <si>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</si>
  <si>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</si>
  <si>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</si>
  <si>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</si>
  <si>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</si>
  <si>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</si>
  <si>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</si>
  <si>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</si>
  <si>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</si>
  <si>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</si>
  <si>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</si>
  <si>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</si>
  <si>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</si>
  <si>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</si>
  <si>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</si>
  <si>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</si>
  <si>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</si>
  <si>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</si>
  <si>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</si>
  <si>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</si>
  <si>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</si>
  <si>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</si>
  <si>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</si>
  <si>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</si>
  <si>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</si>
  <si>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</si>
  <si>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</si>
  <si>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</si>
  <si>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</si>
  <si>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</si>
  <si>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</si>
  <si>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</si>
  <si>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</si>
  <si>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</si>
  <si>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</si>
  <si>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</si>
  <si>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</si>
  <si>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</si>
  <si>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</si>
  <si>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</si>
  <si>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</si>
  <si>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</si>
  <si>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</si>
  <si>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</si>
  <si>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</si>
  <si>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</si>
  <si>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</si>
  <si>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</si>
  <si>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</si>
  <si>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</si>
  <si>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</si>
  <si>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</si>
  <si>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</si>
  <si>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</si>
  <si>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</si>
  <si>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</si>
  <si>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</si>
  <si>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</si>
  <si>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</si>
  <si>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</si>
  <si>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</si>
  <si>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</si>
  <si>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</si>
  <si>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</si>
  <si>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</si>
  <si>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</si>
  <si>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</si>
  <si>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</si>
  <si>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</si>
  <si>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</si>
  <si>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</si>
  <si>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</si>
  <si>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</si>
  <si>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</si>
  <si>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</si>
  <si>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</si>
  <si>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</si>
  <si>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</si>
  <si>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</si>
  <si>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</si>
  <si>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</si>
  <si>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</si>
  <si>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</si>
  <si>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</si>
  <si>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</si>
  <si>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</si>
  <si>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</si>
  <si>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</si>
  <si>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</si>
  <si>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</si>
  <si>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</si>
  <si>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</si>
  <si>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</si>
  <si>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</si>
  <si>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</si>
  <si>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</si>
  <si>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</si>
  <si>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</si>
  <si>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</si>
  <si>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</si>
  <si>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</si>
  <si>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</si>
  <si>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</si>
  <si>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</si>
  <si>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</si>
  <si>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</si>
  <si>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</si>
  <si>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</si>
  <si>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</si>
  <si>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</si>
  <si>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</si>
  <si>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</si>
  <si>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</si>
  <si>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</si>
  <si>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</si>
  <si>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</si>
  <si>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</si>
  <si>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</si>
  <si>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</si>
  <si>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</si>
  <si>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</si>
  <si>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</si>
  <si>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</si>
  <si>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</si>
  <si>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</si>
  <si>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</si>
  <si>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</si>
  <si>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</si>
  <si>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</si>
  <si>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</si>
  <si>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</si>
  <si>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</si>
  <si>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</si>
  <si>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</si>
  <si>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</si>
  <si>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</si>
  <si>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</si>
  <si>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</si>
  <si>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</si>
  <si>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</si>
  <si>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</si>
  <si>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</si>
  <si>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</si>
  <si>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</si>
  <si>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</si>
  <si>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</si>
  <si>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</si>
  <si>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</si>
  <si>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</si>
  <si>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</si>
  <si>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</si>
  <si>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</si>
  <si>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</si>
  <si>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</si>
  <si>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</si>
  <si>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</si>
  <si>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</si>
  <si>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</si>
  <si>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</si>
  <si>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</si>
  <si>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</si>
  <si>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</si>
  <si>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</si>
  <si>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</si>
  <si>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</si>
  <si>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</si>
  <si>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</si>
  <si>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</si>
  <si>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</si>
  <si>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</si>
  <si>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</si>
  <si>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</si>
  <si>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</si>
  <si>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</si>
  <si>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</si>
  <si>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</si>
  <si>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</si>
  <si>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</si>
  <si>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</si>
  <si>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</si>
  <si>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</si>
  <si>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</si>
  <si>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</si>
  <si>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</si>
  <si>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</si>
  <si>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</si>
  <si>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</si>
  <si>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</si>
  <si>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</si>
  <si>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</si>
  <si>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</si>
  <si>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</si>
  <si>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</si>
  <si>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</si>
  <si>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</si>
  <si>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</si>
  <si>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</si>
  <si>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</si>
  <si>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</si>
  <si>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</si>
  <si>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</si>
  <si>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</si>
  <si>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</si>
  <si>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</si>
  <si>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</si>
  <si>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</si>
  <si>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</si>
  <si>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</si>
  <si>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</si>
  <si>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</si>
  <si>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</si>
  <si>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</si>
  <si>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</si>
  <si>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</si>
  <si>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</si>
  <si>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</si>
  <si>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</si>
  <si>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</si>
  <si>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</si>
  <si>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</si>
  <si>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</si>
  <si>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</si>
  <si>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</si>
  <si>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</si>
  <si>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</si>
  <si>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</si>
  <si>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</si>
  <si>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</si>
  <si>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</si>
  <si>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</si>
  <si>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</si>
  <si>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</si>
  <si>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</si>
  <si>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</si>
  <si>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</si>
  <si>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</si>
  <si>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</si>
  <si>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</si>
  <si>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</si>
  <si>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</si>
  <si>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</si>
  <si>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</si>
  <si>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</si>
  <si>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</si>
  <si>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</si>
  <si>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</si>
  <si>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</si>
  <si>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</si>
  <si>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</si>
  <si>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</si>
  <si>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</si>
  <si>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</si>
  <si>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</si>
  <si>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</si>
  <si>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</si>
  <si>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</si>
  <si>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</si>
  <si>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</si>
  <si>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</si>
  <si>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</si>
  <si>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</si>
  <si>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</si>
  <si>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</si>
  <si>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</si>
  <si>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</si>
  <si>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</si>
  <si>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</si>
  <si>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</si>
  <si>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</si>
  <si>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</si>
  <si>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</si>
  <si>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</si>
  <si>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</si>
  <si>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</si>
  <si>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</si>
  <si>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</si>
  <si>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</si>
  <si>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</si>
  <si>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</si>
  <si>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</si>
  <si>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</si>
  <si>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</si>
  <si>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</si>
  <si>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</si>
  <si>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</si>
  <si>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</si>
  <si>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</si>
  <si>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</si>
  <si>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</si>
  <si>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</si>
  <si>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</si>
  <si>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</si>
  <si>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</si>
  <si>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</si>
  <si>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</si>
  <si>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</si>
  <si>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</si>
  <si>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</si>
  <si>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</si>
  <si>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</si>
  <si>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</si>
  <si>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</si>
  <si>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</si>
  <si>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</si>
  <si>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</si>
  <si>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</si>
  <si>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</si>
  <si>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</si>
  <si>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</si>
  <si>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</si>
  <si>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</si>
  <si>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</si>
  <si>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</si>
  <si>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</si>
  <si>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</si>
  <si>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</si>
  <si>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</si>
  <si>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</si>
  <si>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</si>
  <si>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</si>
  <si>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</si>
  <si>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</si>
  <si>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</si>
  <si>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</si>
  <si>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</si>
  <si>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</si>
  <si>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</si>
  <si>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</si>
  <si>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</si>
  <si>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</si>
  <si>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</si>
  <si>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</si>
  <si>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</si>
  <si>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</si>
  <si>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</si>
  <si>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</si>
  <si>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</si>
  <si>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</si>
  <si>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</si>
  <si>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</si>
  <si>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</si>
  <si>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</si>
  <si>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</si>
  <si>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</si>
  <si>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</si>
  <si>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</si>
  <si>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</si>
  <si>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</si>
  <si>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</si>
  <si>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</si>
  <si>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</si>
  <si>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</si>
  <si>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</si>
  <si>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</si>
  <si>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</si>
  <si>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</si>
  <si>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</si>
  <si>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</si>
  <si>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</si>
  <si>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</si>
  <si>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</si>
  <si>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</si>
  <si>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</si>
  <si>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</si>
  <si>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</si>
  <si>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</si>
  <si>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</si>
  <si>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</si>
  <si>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</si>
  <si>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</si>
  <si>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</si>
  <si>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</si>
  <si>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</si>
  <si>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</si>
  <si>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</si>
  <si>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</si>
  <si>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</si>
  <si>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</si>
  <si>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</si>
  <si>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</si>
  <si>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</si>
  <si>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</si>
  <si>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</si>
  <si>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</si>
  <si>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</si>
  <si>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</si>
  <si>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</si>
  <si>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</si>
  <si>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</si>
  <si>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</si>
  <si>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</si>
  <si>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</si>
  <si>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</si>
  <si>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</si>
  <si>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</si>
  <si>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</si>
  <si>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</si>
  <si>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</si>
  <si>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</si>
  <si>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</si>
  <si>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</si>
  <si>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</si>
  <si>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</si>
  <si>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</si>
  <si>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</si>
  <si>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</si>
  <si>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</si>
  <si>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</si>
  <si>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</si>
  <si>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</si>
  <si>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</si>
  <si>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</si>
  <si>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</si>
  <si>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</si>
  <si>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</si>
  <si>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</si>
  <si>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</si>
  <si>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</si>
  <si>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</si>
  <si>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</si>
  <si>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</si>
  <si>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</si>
  <si>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</si>
  <si>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</si>
  <si>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</si>
  <si>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</si>
  <si>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</si>
  <si>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</si>
  <si>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</si>
  <si>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</si>
  <si>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</si>
  <si>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</si>
  <si>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</si>
  <si>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</si>
  <si>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</si>
  <si>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</si>
  <si>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</si>
  <si>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</si>
  <si>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</si>
  <si>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</si>
  <si>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</si>
  <si>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</si>
  <si>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</si>
  <si>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</si>
  <si>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</si>
  <si>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</si>
  <si>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</si>
  <si>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</si>
  <si>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</si>
  <si>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</si>
  <si>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</si>
  <si>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</si>
  <si>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</si>
  <si>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</si>
  <si>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</si>
  <si>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</si>
  <si>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</si>
  <si>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</si>
  <si>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</si>
  <si>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</si>
  <si>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</si>
  <si>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</si>
  <si>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</si>
  <si>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</si>
  <si>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</si>
  <si>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</si>
  <si>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</si>
  <si>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</si>
  <si>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</si>
  <si>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</si>
  <si>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</si>
  <si>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</si>
  <si>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</si>
  <si>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</si>
  <si>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</si>
  <si>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</si>
  <si>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</si>
  <si>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</si>
  <si>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</si>
  <si>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</si>
  <si>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</si>
  <si>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</si>
  <si>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</si>
  <si>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</si>
  <si>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</si>
  <si>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</si>
  <si>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</si>
  <si>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</si>
  <si>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</si>
  <si>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</si>
  <si>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</si>
  <si>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</si>
  <si>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</si>
  <si>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</si>
  <si>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</si>
  <si>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</si>
  <si>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</si>
  <si>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</si>
  <si>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</si>
  <si>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</si>
  <si>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</si>
  <si>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</si>
  <si>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</si>
  <si>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</si>
  <si>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</si>
  <si>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</si>
  <si>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</si>
  <si>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</si>
  <si>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</si>
  <si>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</si>
  <si>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</si>
  <si>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</si>
  <si>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</si>
  <si>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</si>
  <si>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</si>
  <si>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</si>
  <si>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</si>
  <si>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</si>
  <si>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</si>
  <si>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</si>
  <si>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</si>
  <si>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</si>
  <si>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</si>
  <si>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</si>
  <si>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</si>
  <si>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</si>
  <si>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</si>
  <si>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</si>
  <si>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</si>
  <si>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</si>
  <si>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</si>
  <si>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</si>
  <si>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</si>
  <si>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</si>
  <si>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</si>
  <si>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</si>
  <si>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</si>
  <si>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</si>
  <si>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</si>
  <si>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</si>
  <si>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</si>
  <si>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</si>
  <si>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</si>
  <si>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</si>
  <si>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</si>
  <si>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</si>
  <si>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</si>
  <si>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</si>
  <si>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</si>
  <si>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</si>
  <si>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</si>
  <si>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</si>
  <si>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</si>
  <si>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</si>
  <si>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</si>
  <si>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</si>
  <si>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</si>
  <si>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</si>
  <si>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</si>
  <si>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</si>
  <si>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</si>
  <si>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</si>
  <si>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</si>
  <si>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</si>
  <si>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</si>
  <si>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</si>
  <si>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</si>
  <si>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</si>
  <si>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</si>
  <si>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</si>
  <si>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</si>
  <si>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</si>
  <si>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</si>
  <si>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</si>
  <si>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</si>
  <si>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</si>
  <si>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</si>
  <si>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</si>
  <si>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</si>
  <si>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</si>
  <si>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</si>
  <si>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</si>
  <si>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</si>
  <si>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</si>
  <si>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</si>
  <si>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</si>
  <si>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</si>
  <si>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</si>
  <si>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</si>
  <si>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</si>
  <si>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</si>
  <si>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</si>
  <si>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</si>
  <si>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</si>
  <si>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</si>
  <si>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</si>
  <si>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</si>
  <si>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</si>
  <si>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</si>
  <si>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</si>
  <si>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</si>
  <si>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</si>
  <si>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</si>
  <si>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</si>
  <si>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</si>
  <si>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</si>
  <si>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</si>
  <si>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</si>
  <si>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</si>
  <si>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</si>
  <si>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</si>
  <si>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</si>
  <si>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</si>
  <si>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</si>
  <si>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</si>
  <si>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</si>
  <si>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</si>
  <si>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</si>
  <si>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</si>
  <si>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</si>
  <si>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</si>
  <si>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</si>
  <si>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</si>
  <si>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</si>
  <si>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</si>
  <si>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</si>
  <si>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</si>
  <si>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</si>
  <si>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</si>
  <si>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</si>
  <si>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</si>
  <si>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</si>
  <si>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</si>
  <si>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</si>
  <si>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</si>
  <si>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</si>
  <si>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</si>
  <si>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</si>
  <si>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</si>
  <si>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</si>
  <si>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</si>
  <si>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</si>
  <si>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</si>
  <si>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</si>
  <si>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</si>
  <si>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</si>
  <si>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</si>
  <si>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</si>
  <si>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</si>
  <si>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</si>
  <si>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</si>
  <si>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</si>
  <si>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</si>
  <si>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</si>
  <si>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</si>
  <si>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</si>
  <si>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</si>
  <si>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</si>
  <si>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</si>
  <si>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</si>
  <si>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</si>
  <si>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</si>
  <si>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</si>
  <si>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</si>
  <si>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</si>
  <si>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</si>
  <si>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</si>
  <si>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</si>
  <si>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</si>
  <si>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</si>
  <si>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</si>
  <si>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</si>
  <si>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</si>
  <si>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</si>
  <si>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</si>
  <si>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</si>
  <si>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</si>
  <si>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</si>
  <si>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</si>
  <si>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</si>
  <si>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</si>
  <si>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</si>
  <si>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</si>
  <si>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</si>
  <si>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</si>
  <si>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</si>
  <si>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</si>
  <si>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</si>
  <si>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</si>
  <si>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</si>
  <si>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</si>
  <si>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</si>
  <si>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</si>
  <si>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</si>
  <si>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</si>
  <si>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</si>
  <si>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</si>
  <si>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</si>
  <si>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</si>
  <si>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</si>
  <si>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</si>
  <si>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</si>
  <si>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</si>
  <si>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</si>
  <si>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</si>
  <si>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</si>
  <si>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</si>
  <si>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</si>
  <si>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</si>
  <si>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</si>
  <si>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</si>
  <si>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</si>
  <si>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</si>
  <si>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</si>
  <si>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</si>
  <si>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</si>
  <si>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</si>
  <si>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</si>
  <si>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</si>
  <si>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</si>
  <si>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</si>
  <si>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</si>
  <si>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</si>
  <si>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</si>
  <si>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</si>
  <si>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</si>
  <si>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</si>
  <si>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</si>
  <si>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</si>
  <si>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</si>
  <si>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</si>
  <si>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</si>
  <si>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</si>
  <si>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</si>
  <si>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</si>
  <si>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</si>
  <si>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</si>
  <si>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</si>
  <si>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</si>
  <si>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</si>
  <si>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</si>
  <si>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</si>
  <si>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</si>
  <si>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</si>
  <si>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</si>
  <si>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</si>
  <si>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</si>
  <si>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</si>
  <si>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</si>
  <si>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</si>
  <si>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</si>
  <si>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</si>
  <si>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</si>
  <si>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</si>
  <si>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</si>
  <si>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</si>
  <si>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</si>
  <si>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</si>
  <si>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</si>
  <si>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</si>
  <si>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</si>
  <si>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</si>
  <si>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</si>
  <si>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</si>
  <si>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</si>
  <si>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</si>
  <si>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</si>
  <si>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</si>
  <si>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</si>
  <si>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</si>
  <si>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</si>
  <si>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</si>
  <si>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</si>
  <si>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</si>
  <si>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</si>
  <si>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</si>
  <si>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</si>
  <si>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</si>
  <si>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</si>
  <si>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</si>
  <si>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</si>
  <si>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</si>
  <si>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</si>
  <si>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</si>
  <si>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</si>
  <si>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</si>
  <si>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</si>
  <si>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</si>
  <si>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</si>
  <si>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</si>
  <si>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</si>
  <si>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</si>
  <si>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</si>
  <si>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</si>
  <si>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</si>
  <si>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</si>
  <si>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</si>
  <si>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</si>
  <si>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</si>
  <si>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</si>
  <si>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</si>
  <si>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</si>
  <si>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</si>
  <si>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</si>
  <si>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</si>
  <si>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</si>
  <si>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</si>
  <si>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</si>
  <si>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</si>
  <si>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</si>
  <si>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</si>
  <si>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</si>
  <si>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</si>
  <si>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</si>
  <si>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</si>
  <si>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</si>
  <si>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</si>
  <si>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</si>
  <si>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</si>
  <si>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</si>
  <si>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</si>
  <si>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</si>
  <si>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</si>
  <si>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</si>
  <si>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</si>
  <si>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</si>
  <si>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</si>
  <si>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</si>
  <si>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</si>
  <si>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</si>
  <si>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</si>
  <si>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</si>
  <si>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</si>
  <si>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</si>
  <si>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</si>
  <si>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</si>
  <si>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</si>
  <si>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</si>
  <si>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</si>
  <si>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</si>
  <si>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</si>
  <si>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</si>
  <si>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</si>
  <si>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</si>
  <si>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</si>
  <si>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</si>
  <si>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</si>
  <si>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</si>
  <si>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</si>
  <si>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</si>
  <si>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</si>
  <si>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</si>
  <si>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</si>
  <si>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</si>
  <si>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</si>
  <si>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</si>
  <si>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</si>
  <si>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</si>
  <si>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</si>
  <si>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</si>
  <si>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</si>
  <si>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</si>
  <si>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</si>
  <si>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</si>
  <si>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</si>
  <si>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</si>
  <si>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</si>
  <si>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</si>
  <si>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</si>
  <si>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</si>
  <si>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</si>
  <si>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</si>
  <si>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</si>
  <si>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</si>
  <si>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</si>
  <si>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</si>
  <si>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</si>
  <si>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</si>
  <si>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</si>
  <si>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</si>
  <si>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</si>
  <si>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</si>
  <si>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</si>
  <si>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</si>
  <si>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</si>
  <si>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</si>
  <si>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</si>
  <si>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</si>
  <si>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</si>
  <si>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</si>
  <si>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</si>
  <si>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</si>
  <si>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</si>
  <si>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</si>
  <si>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</si>
  <si>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</si>
  <si>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</si>
  <si>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</si>
  <si>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</si>
  <si>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</si>
  <si>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</si>
  <si>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</si>
  <si>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</si>
  <si>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</si>
  <si>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</si>
  <si>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</si>
  <si>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</si>
  <si>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</si>
  <si>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</si>
  <si>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</si>
  <si>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</si>
  <si>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</si>
  <si>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</si>
  <si>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</si>
  <si>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</si>
  <si>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</si>
  <si>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</si>
  <si>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</si>
  <si>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</si>
  <si>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</si>
  <si>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</si>
  <si>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</si>
  <si>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</si>
  <si>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</si>
  <si>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</si>
  <si>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</si>
  <si>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</si>
  <si>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</si>
  <si>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</si>
  <si>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</si>
  <si>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</si>
  <si>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</si>
  <si>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</si>
  <si>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</si>
  <si>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</si>
  <si>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</si>
  <si>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</si>
  <si>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</si>
  <si>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</si>
  <si>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</si>
  <si>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</si>
  <si>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</si>
  <si>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</si>
  <si>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</si>
  <si>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</si>
  <si>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</si>
  <si>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</si>
  <si>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</si>
  <si>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</si>
  <si>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</si>
  <si>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</si>
  <si>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</si>
  <si>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</si>
  <si>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</si>
  <si>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</si>
  <si>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</si>
  <si>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</si>
  <si>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</si>
  <si>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</si>
  <si>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</si>
  <si>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</si>
  <si>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</si>
  <si>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</si>
  <si>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</si>
  <si>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</si>
  <si>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</si>
  <si>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</si>
  <si>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</si>
  <si>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</si>
  <si>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</si>
  <si>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</si>
  <si>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</si>
  <si>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</si>
  <si>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</si>
  <si>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</si>
  <si>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</si>
  <si>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</si>
  <si>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</si>
  <si>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</si>
  <si>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</si>
  <si>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</si>
  <si>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</si>
  <si>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</si>
  <si>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</si>
  <si>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</si>
  <si>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</si>
  <si>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</si>
  <si>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</si>
  <si>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</si>
  <si>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</si>
  <si>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</si>
  <si>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</si>
  <si>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</si>
  <si>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</si>
  <si>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</si>
  <si>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</si>
  <si>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</si>
  <si>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</si>
  <si>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</si>
  <si>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</si>
  <si>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</si>
  <si>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</si>
  <si>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</si>
  <si>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</si>
  <si>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</si>
  <si>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</si>
  <si>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</si>
  <si>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</si>
  <si>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</si>
  <si>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</si>
  <si>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</si>
  <si>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</si>
  <si>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</si>
  <si>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</si>
  <si>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</si>
  <si>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</si>
  <si>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</si>
  <si>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</si>
  <si>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</si>
  <si>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</si>
  <si>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</si>
  <si>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</si>
  <si>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</si>
  <si>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</si>
  <si>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</si>
  <si>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</si>
  <si>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</si>
  <si>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</si>
  <si>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</si>
  <si>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</si>
  <si>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</si>
  <si>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</si>
  <si>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</si>
  <si>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</si>
  <si>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</si>
  <si>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</si>
  <si>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</si>
  <si>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</si>
  <si>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</si>
  <si>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</si>
  <si>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</si>
  <si>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</si>
  <si>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</si>
  <si>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</si>
  <si>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</si>
  <si>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</si>
  <si>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</si>
  <si>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</si>
  <si>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</si>
  <si>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</si>
  <si>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</si>
  <si>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</si>
  <si>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</si>
  <si>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</si>
  <si>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</si>
  <si>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</si>
  <si>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</si>
  <si>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</si>
  <si>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</si>
  <si>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</si>
  <si>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</si>
  <si>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</si>
  <si>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</si>
  <si>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</si>
  <si>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</si>
  <si>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</si>
  <si>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</si>
  <si>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</si>
  <si>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</si>
  <si>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</si>
  <si>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</si>
  <si>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</si>
  <si>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</si>
  <si>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</si>
  <si>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</si>
  <si>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</si>
  <si>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</si>
  <si>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</si>
  <si>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</si>
  <si>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</si>
  <si>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</si>
  <si>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</si>
  <si>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</si>
  <si>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</si>
  <si>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</si>
  <si>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</si>
  <si>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</si>
  <si>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</si>
  <si>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</si>
  <si>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</si>
  <si>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</si>
  <si>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</si>
  <si>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</si>
  <si>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</si>
  <si>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</si>
  <si>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</si>
  <si>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</si>
  <si>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</si>
  <si>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</si>
  <si>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</si>
  <si>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</si>
  <si>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</si>
  <si>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</si>
  <si>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</si>
  <si>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</si>
  <si>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</si>
  <si>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</si>
  <si>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</si>
  <si>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</si>
  <si>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</si>
  <si>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</si>
  <si>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</si>
  <si>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</si>
  <si>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</si>
  <si>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</si>
  <si>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</si>
  <si>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</si>
  <si>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</si>
  <si>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</si>
  <si>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</si>
  <si>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</si>
  <si>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</si>
  <si>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</si>
  <si>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</si>
  <si>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</si>
  <si>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</si>
  <si>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</si>
  <si>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</si>
  <si>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</si>
  <si>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</si>
  <si>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</si>
  <si>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</si>
  <si>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</si>
  <si>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</si>
  <si>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</si>
  <si>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</si>
  <si>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</si>
  <si>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</si>
  <si>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</si>
  <si>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</si>
  <si>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</si>
  <si>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</si>
  <si>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</si>
  <si>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</si>
  <si>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</si>
  <si>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</si>
  <si>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</si>
  <si>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</si>
  <si>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</si>
  <si>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</si>
  <si>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</si>
  <si>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</si>
  <si>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</si>
  <si>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</si>
  <si>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</si>
  <si>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</si>
  <si>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</si>
  <si>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</si>
  <si>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</si>
  <si>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</si>
  <si>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</si>
  <si>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</si>
  <si>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</si>
  <si>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</si>
  <si>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</si>
  <si>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</si>
  <si>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</si>
  <si>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</si>
  <si>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</si>
  <si>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</si>
  <si>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</si>
  <si>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</si>
  <si>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</si>
  <si>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</si>
  <si>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</si>
  <si>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</si>
  <si>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</si>
  <si>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</si>
  <si>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</si>
  <si>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</si>
  <si>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</si>
  <si>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</si>
  <si>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</si>
  <si>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</si>
  <si>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</si>
  <si>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</si>
  <si>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</si>
  <si>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</si>
  <si>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</si>
  <si>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</si>
  <si>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</si>
  <si>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</si>
  <si>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</si>
  <si>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</si>
  <si>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</si>
  <si>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</si>
  <si>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</si>
  <si>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</si>
  <si>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</si>
  <si>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</si>
  <si>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</si>
  <si>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</si>
  <si>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</si>
  <si>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</si>
  <si>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</si>
  <si>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</si>
  <si>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</si>
  <si>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</si>
  <si>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</si>
  <si>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</si>
  <si>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</si>
  <si>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</si>
  <si>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</si>
  <si>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</si>
  <si>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</si>
  <si>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</si>
  <si>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</si>
  <si>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</si>
  <si>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</si>
  <si>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</si>
  <si>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</si>
  <si>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</si>
  <si>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</si>
  <si>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</si>
  <si>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</si>
  <si>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</si>
  <si>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</si>
  <si>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</si>
  <si>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</si>
  <si>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</si>
  <si>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</si>
  <si>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</si>
  <si>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</si>
  <si>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</si>
  <si>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</si>
  <si>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</si>
  <si>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</si>
  <si>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</si>
  <si>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</si>
  <si>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</si>
  <si>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</si>
  <si>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</si>
  <si>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</si>
  <si>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</si>
  <si>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</si>
  <si>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</si>
  <si>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</si>
  <si>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</si>
  <si>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</si>
  <si>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</si>
  <si>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</si>
  <si>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</si>
  <si>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</si>
  <si>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</si>
  <si>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</si>
  <si>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</si>
  <si>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</si>
  <si>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</si>
  <si>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</si>
  <si>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</si>
  <si>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</si>
  <si>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</si>
  <si>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</si>
  <si>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</si>
  <si>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</si>
  <si>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</si>
  <si>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</si>
  <si>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</si>
  <si>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</si>
  <si>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</si>
  <si>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</si>
  <si>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</si>
  <si>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</si>
  <si>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</si>
  <si>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</si>
  <si>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</si>
  <si>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</si>
  <si>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</si>
  <si>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</si>
  <si>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</si>
  <si>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</si>
  <si>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</si>
  <si>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</si>
  <si>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</si>
  <si>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</si>
  <si>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</si>
  <si>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</si>
  <si>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</si>
  <si>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</si>
  <si>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</si>
  <si>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</si>
  <si>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</si>
  <si>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</si>
  <si>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</si>
  <si>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</si>
  <si>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</si>
  <si>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</si>
  <si>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</si>
  <si>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</si>
  <si>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</si>
  <si>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</si>
  <si>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</si>
  <si>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</si>
  <si>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</si>
  <si>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</si>
  <si>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</si>
  <si>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</si>
  <si>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</si>
  <si>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</si>
  <si>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</si>
  <si>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</si>
  <si>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</si>
  <si>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</si>
  <si>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</si>
  <si>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</si>
  <si>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</si>
  <si>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</si>
  <si>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</si>
  <si>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</si>
  <si>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</si>
  <si>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</si>
  <si>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</si>
  <si>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</si>
  <si>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</si>
  <si>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</si>
  <si>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</si>
  <si>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</si>
  <si>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</si>
  <si>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</si>
  <si>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</si>
  <si>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</si>
  <si>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</si>
  <si>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</si>
  <si>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</si>
  <si>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</si>
  <si>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</si>
  <si>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</si>
  <si>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</si>
  <si>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</si>
  <si>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</si>
  <si>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</si>
  <si>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</si>
  <si>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</si>
  <si>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</si>
  <si>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</si>
  <si>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</si>
  <si>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</si>
  <si>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</si>
  <si>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</si>
  <si>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</si>
  <si>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</si>
  <si>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</si>
  <si>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</si>
  <si>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</si>
  <si>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</si>
  <si>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</si>
  <si>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</si>
  <si>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</si>
  <si>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</si>
  <si>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</si>
  <si>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</si>
  <si>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</si>
  <si>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</si>
  <si>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</si>
  <si>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</si>
  <si>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</si>
  <si>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</si>
  <si>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</si>
  <si>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</si>
  <si>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</si>
  <si>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</si>
  <si>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</si>
  <si>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</si>
  <si>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</si>
  <si>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</si>
  <si>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</si>
  <si>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</si>
  <si>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</si>
  <si>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</si>
  <si>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</si>
  <si>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</si>
  <si>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</si>
  <si>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</si>
  <si>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</si>
  <si>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</si>
  <si>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</si>
  <si>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</si>
  <si>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</si>
  <si>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</si>
  <si>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</si>
  <si>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</si>
  <si>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</si>
  <si>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</si>
  <si>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</si>
  <si>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</si>
  <si>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</si>
  <si>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</si>
  <si>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</si>
  <si>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</si>
  <si>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</si>
  <si>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</si>
  <si>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</si>
  <si>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</si>
  <si>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</si>
  <si>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</si>
  <si>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</si>
  <si>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</si>
  <si>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</si>
  <si>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</si>
  <si>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</si>
  <si>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</si>
  <si>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</si>
  <si>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</si>
  <si>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</si>
  <si>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</si>
  <si>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</si>
  <si>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</si>
  <si>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</si>
  <si>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</si>
  <si>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</si>
  <si>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</si>
  <si>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</si>
  <si>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</si>
  <si>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</si>
  <si>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</si>
  <si>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</si>
  <si>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</si>
  <si>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</si>
  <si>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</si>
  <si>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</si>
  <si>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</si>
  <si>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</si>
  <si>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</si>
  <si>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</si>
  <si>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</si>
  <si>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</si>
  <si>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</si>
  <si>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</si>
  <si>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</si>
  <si>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</si>
  <si>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</si>
  <si>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</si>
  <si>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</si>
  <si>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</si>
  <si>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</si>
  <si>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</si>
  <si>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</si>
  <si>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</si>
  <si>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</si>
  <si>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</si>
  <si>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</si>
  <si>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</si>
  <si>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</si>
  <si>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</si>
  <si>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</si>
  <si>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</si>
  <si>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</si>
  <si>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</si>
  <si>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</si>
  <si>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</si>
  <si>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</si>
  <si>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</si>
  <si>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</si>
  <si>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</si>
  <si>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</si>
  <si>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</si>
  <si>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</si>
  <si>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</si>
  <si>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</si>
  <si>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</si>
  <si>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</si>
  <si>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</si>
  <si>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</si>
  <si>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</si>
  <si>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</si>
  <si>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</si>
  <si>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</si>
  <si>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</si>
  <si>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</si>
  <si>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</si>
  <si>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</si>
  <si>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</si>
  <si>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</si>
  <si>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</si>
  <si>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</si>
  <si>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</si>
  <si>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</si>
  <si>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</si>
  <si>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</si>
  <si>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</si>
  <si>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</si>
  <si>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</si>
  <si>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</si>
  <si>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</si>
  <si>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</si>
  <si>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</si>
  <si>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</si>
  <si>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</si>
  <si>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</si>
  <si>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</si>
  <si>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</si>
  <si>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</si>
  <si>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</si>
  <si>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</si>
  <si>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</si>
  <si>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</si>
  <si>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</si>
  <si>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</si>
  <si>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</si>
  <si>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</si>
  <si>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</si>
  <si>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</si>
  <si>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</si>
  <si>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</si>
  <si>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</si>
  <si>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</si>
  <si>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</si>
  <si>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</si>
  <si>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</si>
  <si>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</si>
  <si>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</si>
  <si>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</si>
  <si>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</si>
  <si>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</si>
  <si>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</si>
  <si>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</si>
  <si>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</si>
  <si>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</si>
  <si>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</si>
  <si>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</si>
  <si>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</si>
  <si>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</si>
  <si>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</si>
  <si>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</si>
  <si>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</si>
  <si>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</si>
  <si>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</si>
  <si>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</si>
  <si>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</si>
  <si>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</si>
  <si>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</si>
  <si>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</si>
  <si>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</si>
  <si>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</si>
  <si>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</si>
  <si>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</si>
  <si>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</si>
  <si>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</si>
  <si>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</si>
  <si>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</si>
  <si>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</si>
  <si>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</si>
  <si>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</si>
  <si>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</si>
  <si>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</si>
  <si>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</si>
  <si>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</si>
  <si>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</si>
  <si>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</si>
  <si>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</si>
  <si>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</si>
  <si>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</si>
  <si>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</si>
  <si>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</si>
  <si>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</si>
  <si>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</si>
  <si>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</si>
  <si>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</si>
  <si>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</si>
  <si>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</si>
  <si>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</si>
  <si>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</si>
  <si>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</si>
  <si>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</si>
  <si>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</si>
  <si>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</si>
  <si>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</si>
  <si>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</si>
  <si>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</si>
  <si>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</si>
  <si>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</si>
  <si>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</si>
  <si>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</si>
  <si>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</si>
  <si>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</si>
  <si>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</si>
  <si>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</si>
  <si>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</si>
  <si>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</si>
  <si>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</si>
  <si>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</si>
  <si>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</si>
  <si>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</si>
  <si>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</si>
  <si>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</si>
  <si>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</si>
  <si>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</si>
  <si>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</si>
  <si>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</si>
  <si>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</si>
  <si>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</si>
  <si>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</si>
  <si>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</si>
  <si>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</si>
  <si>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</si>
  <si>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</si>
  <si>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</si>
  <si>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</si>
  <si>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</si>
  <si>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</si>
  <si>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</si>
  <si>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</si>
  <si>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</si>
  <si>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</si>
  <si>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</si>
  <si>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</si>
  <si>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</si>
  <si>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</si>
  <si>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</si>
  <si>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</si>
  <si>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</si>
  <si>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</si>
  <si>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</si>
  <si>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</si>
  <si>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</si>
  <si>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</si>
  <si>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</si>
  <si>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</si>
  <si>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</si>
  <si>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</si>
  <si>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</si>
  <si>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</si>
  <si>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</si>
  <si>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</si>
  <si>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</si>
  <si>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</si>
  <si>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</si>
  <si>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</si>
  <si>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</si>
  <si>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</si>
  <si>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</si>
  <si>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</si>
  <si>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</si>
  <si>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</si>
  <si>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</si>
  <si>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</si>
  <si>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</si>
  <si>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</si>
  <si>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</si>
  <si>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</si>
  <si>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</si>
  <si>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</si>
  <si>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</si>
  <si>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</si>
  <si>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</si>
  <si>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</si>
  <si>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</si>
  <si>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</si>
  <si>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</si>
  <si>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</si>
  <si>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</si>
  <si>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</si>
  <si>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</si>
  <si>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</si>
  <si>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</si>
  <si>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</si>
  <si>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</si>
  <si>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</si>
  <si>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</si>
  <si>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</si>
  <si>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</si>
  <si>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</si>
  <si>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</si>
  <si>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</si>
  <si>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</si>
  <si>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</si>
  <si>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</si>
  <si>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</si>
  <si>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</si>
  <si>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</si>
  <si>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</si>
  <si>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</si>
  <si>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</si>
  <si>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</si>
  <si>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</si>
  <si>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</si>
  <si>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</si>
  <si>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</si>
  <si>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</si>
  <si>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</si>
  <si>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</si>
  <si>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</si>
  <si>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</si>
  <si>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</si>
  <si>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</si>
  <si>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</si>
  <si>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</si>
  <si>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</si>
  <si>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</si>
  <si>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</si>
  <si>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</si>
  <si>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</si>
  <si>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</si>
  <si>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</si>
  <si>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</si>
  <si>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</si>
  <si>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</si>
  <si>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</si>
  <si>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</si>
  <si>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</si>
  <si>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</si>
  <si>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</si>
  <si>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</si>
  <si>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</si>
  <si>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</si>
  <si>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</si>
  <si>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</si>
  <si>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</si>
  <si>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</si>
  <si>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</si>
  <si>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</si>
  <si>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</si>
  <si>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</si>
  <si>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</si>
  <si>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</si>
  <si>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</si>
  <si>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</si>
  <si>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</si>
  <si>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</si>
  <si>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</si>
  <si>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</si>
  <si>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</si>
  <si>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</si>
  <si>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</si>
  <si>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</si>
  <si>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</si>
  <si>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</si>
  <si>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</si>
  <si>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</si>
  <si>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</si>
  <si>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</si>
  <si>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</si>
  <si>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</si>
  <si>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</si>
  <si>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</si>
  <si>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</si>
  <si>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</si>
  <si>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</si>
  <si>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</si>
  <si>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</si>
  <si>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</si>
  <si>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</si>
  <si>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</si>
  <si>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</si>
  <si>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</si>
  <si>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</si>
  <si>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</si>
  <si>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</si>
  <si>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</si>
  <si>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</si>
  <si>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</si>
  <si>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</si>
  <si>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</si>
  <si>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</si>
  <si>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</si>
  <si>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</si>
  <si>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</si>
  <si>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</si>
  <si>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</si>
  <si>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</si>
  <si>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</si>
  <si>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</si>
  <si>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</si>
  <si>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</si>
  <si>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</si>
  <si>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</si>
  <si>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</si>
  <si>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</si>
  <si>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</si>
  <si>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</si>
  <si>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</si>
  <si>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</si>
  <si>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</si>
  <si>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</si>
  <si>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</si>
  <si>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</si>
  <si>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</si>
  <si>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</si>
  <si>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</si>
  <si>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</si>
  <si>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</si>
  <si>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</si>
  <si>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</si>
  <si>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</si>
  <si>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</si>
  <si>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</si>
  <si>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</si>
  <si>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</si>
  <si>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</si>
  <si>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</si>
  <si>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</si>
  <si>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</si>
  <si>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</si>
  <si>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</si>
  <si>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</si>
  <si>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</si>
  <si>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</si>
  <si>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</si>
  <si>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</si>
  <si>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</si>
  <si>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</si>
  <si>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</si>
  <si>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</si>
  <si>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</si>
  <si>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</si>
  <si>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</si>
  <si>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</si>
  <si>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</si>
  <si>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</si>
  <si>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</si>
  <si>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</si>
  <si>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</si>
  <si>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</si>
  <si>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</si>
  <si>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</si>
  <si>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</si>
  <si>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</si>
  <si>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</si>
  <si>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</si>
  <si>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</si>
  <si>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</si>
  <si>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</si>
  <si>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</si>
  <si>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</si>
  <si>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</si>
  <si>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</si>
  <si>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</si>
  <si>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</si>
  <si>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</si>
  <si>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</si>
  <si>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</si>
  <si>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</si>
  <si>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</si>
  <si>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</si>
  <si>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</si>
  <si>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</si>
  <si>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</si>
  <si>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</si>
  <si>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</si>
  <si>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</si>
  <si>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</si>
  <si>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</si>
  <si>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</si>
  <si>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</si>
  <si>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</si>
  <si>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</si>
  <si>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</si>
  <si>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</si>
  <si>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</si>
  <si>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</si>
  <si>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</si>
  <si>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</si>
  <si>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</si>
  <si>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</si>
  <si>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</si>
  <si>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</si>
  <si>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</si>
  <si>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</si>
  <si>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</si>
  <si>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</si>
  <si>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</si>
  <si>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</si>
  <si>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</si>
  <si>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</si>
  <si>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</si>
  <si>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</si>
  <si>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</si>
  <si>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</si>
  <si>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</si>
  <si>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</si>
  <si>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</si>
  <si>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</si>
  <si>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</si>
  <si>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</si>
  <si>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</si>
  <si>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</si>
  <si>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</si>
  <si>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</si>
  <si>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</si>
  <si>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</si>
  <si>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</si>
  <si>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</si>
  <si>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</si>
  <si>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</si>
  <si>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</si>
  <si>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</si>
  <si>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</si>
  <si>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</si>
  <si>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</si>
  <si>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</si>
  <si>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</si>
  <si>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</si>
  <si>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</si>
  <si>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</si>
  <si>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</si>
  <si>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</si>
  <si>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</si>
  <si>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</si>
  <si>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</si>
  <si>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</si>
  <si>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</si>
  <si>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</si>
  <si>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</si>
  <si>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</si>
  <si>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</si>
  <si>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</si>
  <si>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</si>
  <si>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</si>
  <si>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</si>
  <si>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</si>
  <si>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</si>
  <si>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</si>
  <si>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</si>
  <si>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</si>
  <si>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</si>
  <si>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</si>
  <si>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</si>
  <si>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</si>
  <si>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</si>
  <si>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</si>
  <si>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</si>
  <si>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</si>
  <si>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</si>
  <si>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</si>
  <si>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</si>
  <si>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</si>
  <si>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</si>
  <si>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</si>
  <si>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</si>
  <si>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</si>
  <si>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</si>
  <si>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</si>
  <si>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</si>
  <si>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</si>
  <si>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</si>
  <si>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</si>
  <si>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</si>
  <si>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</si>
  <si>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</si>
  <si>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</si>
  <si>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</si>
  <si>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</si>
  <si>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</si>
  <si>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</si>
  <si>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</si>
  <si>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</si>
  <si>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</si>
  <si>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</si>
  <si>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</si>
  <si>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</si>
  <si>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</si>
  <si>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</si>
  <si>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</si>
  <si>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</si>
  <si>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</si>
  <si>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</si>
  <si>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</si>
  <si>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</si>
  <si>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</si>
  <si>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</si>
  <si>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</si>
  <si>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</si>
  <si>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</si>
  <si>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</si>
  <si>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</si>
  <si>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</si>
  <si>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</si>
  <si>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</si>
  <si>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</si>
  <si>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</si>
  <si>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</si>
  <si>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</si>
  <si>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</si>
  <si>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</si>
  <si>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</si>
  <si>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</si>
  <si>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</si>
  <si>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</si>
  <si>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</si>
  <si>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</si>
  <si>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</si>
  <si>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</si>
  <si>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</si>
  <si>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</si>
  <si>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</si>
  <si>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</si>
  <si>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</si>
  <si>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</si>
  <si>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</si>
  <si>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</si>
  <si>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</si>
  <si>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</si>
  <si>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</si>
  <si>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</si>
  <si>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</si>
  <si>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</si>
  <si>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</si>
  <si>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</si>
  <si>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</si>
  <si>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</si>
  <si>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</si>
  <si>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</si>
  <si>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</si>
  <si>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</si>
  <si>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</si>
  <si>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</si>
  <si>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</si>
  <si>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</si>
  <si>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</si>
  <si>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</si>
  <si>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</si>
  <si>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</si>
  <si>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</si>
  <si>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</si>
  <si>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</si>
  <si>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</si>
  <si>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</si>
  <si>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</si>
  <si>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</si>
  <si>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</si>
  <si>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</si>
  <si>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</si>
  <si>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</si>
  <si>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</si>
  <si>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</si>
  <si>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</si>
  <si>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</si>
  <si>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</si>
  <si>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</si>
  <si>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</si>
  <si>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</si>
  <si>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</si>
  <si>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</si>
  <si>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</si>
  <si>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</si>
  <si>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</si>
  <si>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</si>
  <si>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</si>
  <si>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</si>
  <si>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</si>
  <si>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</si>
  <si>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</si>
  <si>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</si>
  <si>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</si>
  <si>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</si>
  <si>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</si>
  <si>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</si>
  <si>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</si>
  <si>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</si>
  <si>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</si>
  <si>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</si>
  <si>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</si>
  <si>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</si>
  <si>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</si>
  <si>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</si>
  <si>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</si>
  <si>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</si>
  <si>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</si>
  <si>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</si>
  <si>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</si>
  <si>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</si>
  <si>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</si>
  <si>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</si>
  <si>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</si>
  <si>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</si>
  <si>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</si>
  <si>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</si>
  <si>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</si>
  <si>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</si>
  <si>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</si>
  <si>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</si>
  <si>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</si>
  <si>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</si>
  <si>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</si>
  <si>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</si>
  <si>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</si>
  <si>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</si>
  <si>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</si>
  <si>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</si>
  <si>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</si>
  <si>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</si>
  <si>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</si>
  <si>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</si>
  <si>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</si>
  <si>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</si>
  <si>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</si>
  <si>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</si>
  <si>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</si>
  <si>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</si>
  <si>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</si>
  <si>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</si>
  <si>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</si>
  <si>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</si>
  <si>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</si>
  <si>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</si>
  <si>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</si>
  <si>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</si>
  <si>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</si>
  <si>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</si>
  <si>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</si>
  <si>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</si>
  <si>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</si>
  <si>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</si>
  <si>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</si>
  <si>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</si>
  <si>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</si>
  <si>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</si>
  <si>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</si>
  <si>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</si>
  <si>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</si>
  <si>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</si>
  <si>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</si>
  <si>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</si>
  <si>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</si>
  <si>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</si>
  <si>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</si>
  <si>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</si>
  <si>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</si>
  <si>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</si>
  <si>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</si>
  <si>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</si>
  <si>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</si>
  <si>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</si>
  <si>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</si>
  <si>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</si>
  <si>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</si>
  <si>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</si>
  <si>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</si>
  <si>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</si>
  <si>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</si>
  <si>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</si>
  <si>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</si>
  <si>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</si>
  <si>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</si>
  <si>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</si>
  <si>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</si>
  <si>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</si>
  <si>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</si>
  <si>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</si>
  <si>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</si>
  <si>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</si>
  <si>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</si>
  <si>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</si>
  <si>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</si>
  <si>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</si>
  <si>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</si>
  <si>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</si>
  <si>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</si>
  <si>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</si>
  <si>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</si>
  <si>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</si>
  <si>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</si>
  <si>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</si>
  <si>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</si>
  <si>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</si>
  <si>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</si>
  <si>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</si>
  <si>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</si>
  <si>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</si>
  <si>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</si>
  <si>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</si>
  <si>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</si>
  <si>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</si>
  <si>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</si>
  <si>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</si>
  <si>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</si>
  <si>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</si>
  <si>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</si>
  <si>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</si>
  <si>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</si>
  <si>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</si>
  <si>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</si>
  <si>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</si>
  <si>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</si>
  <si>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</si>
  <si>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</si>
  <si>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</si>
  <si>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</si>
  <si>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</si>
  <si>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</si>
  <si>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</si>
  <si>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</si>
  <si>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</si>
  <si>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</si>
  <si>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</si>
  <si>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</si>
  <si>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</si>
  <si>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</si>
  <si>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</si>
  <si>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</si>
  <si>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</si>
  <si>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</si>
  <si>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</si>
  <si>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</si>
  <si>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</si>
  <si>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</si>
  <si>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</si>
  <si>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</si>
  <si>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</si>
  <si>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</si>
  <si>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</si>
  <si>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</si>
  <si>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</si>
  <si>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</si>
  <si>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</si>
  <si>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</si>
  <si>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</si>
  <si>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</si>
  <si>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</si>
  <si>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</si>
  <si>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</si>
  <si>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</si>
  <si>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</si>
  <si>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</si>
  <si>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</si>
  <si>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</si>
  <si>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</si>
  <si>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</si>
  <si>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</si>
  <si>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</si>
  <si>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</si>
  <si>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</si>
  <si>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</si>
  <si>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</si>
  <si>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</si>
  <si>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</si>
  <si>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</si>
  <si>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</si>
  <si>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</si>
  <si>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</si>
  <si>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</si>
  <si>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</si>
  <si>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</si>
  <si>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</si>
  <si>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</si>
  <si>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</si>
  <si>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</si>
  <si>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</si>
  <si>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</si>
  <si>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</si>
  <si>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</si>
  <si>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</si>
  <si>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</si>
  <si>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</si>
  <si>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</si>
  <si>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</si>
  <si>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</si>
  <si>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</si>
  <si>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</si>
  <si>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</si>
  <si>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</si>
  <si>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</si>
  <si>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</si>
  <si>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</si>
  <si>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</si>
  <si>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</si>
  <si>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</si>
  <si>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</si>
  <si>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</si>
  <si>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</si>
  <si>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</si>
  <si>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</si>
  <si>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</si>
  <si>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</si>
  <si>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</si>
  <si>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</si>
  <si>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</si>
  <si>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</si>
  <si>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</si>
  <si>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</si>
  <si>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</si>
  <si>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</si>
  <si>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</si>
  <si>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</si>
  <si>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</si>
  <si>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</si>
  <si>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</si>
  <si>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</si>
  <si>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</si>
  <si>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</si>
  <si>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</si>
  <si>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</si>
  <si>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</si>
  <si>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</si>
  <si>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</si>
  <si>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</si>
  <si>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</si>
  <si>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</si>
  <si>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</si>
  <si>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</si>
  <si>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</si>
  <si>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</si>
  <si>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</si>
  <si>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</si>
  <si>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</si>
  <si>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</si>
  <si>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</si>
  <si>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</si>
  <si>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</si>
  <si>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</si>
  <si>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</si>
  <si>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</si>
  <si>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</si>
  <si>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</si>
  <si>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</si>
  <si>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</si>
  <si>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</si>
  <si>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</si>
  <si>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</si>
  <si>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</si>
  <si>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</si>
  <si>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</si>
  <si>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</si>
  <si>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</si>
  <si>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</si>
  <si>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</si>
  <si>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</si>
  <si>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</si>
  <si>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</si>
  <si>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</si>
  <si>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</si>
  <si>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</si>
  <si>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</si>
  <si>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</si>
  <si>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</si>
  <si>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</si>
  <si>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</si>
  <si>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</si>
  <si>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</si>
  <si>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</si>
  <si>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</si>
  <si>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</si>
  <si>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</si>
  <si>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</si>
  <si>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</si>
  <si>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</si>
  <si>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</si>
  <si>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</si>
  <si>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</si>
  <si>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</si>
  <si>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</si>
  <si>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</si>
  <si>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</si>
  <si>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</si>
  <si>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</si>
  <si>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</si>
  <si>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</si>
  <si>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</si>
  <si>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</si>
  <si>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</si>
  <si>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</si>
  <si>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</si>
  <si>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</si>
  <si>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</si>
  <si>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</si>
  <si>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</si>
  <si>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</si>
  <si>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</si>
  <si>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</si>
  <si>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</si>
  <si>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</si>
  <si>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</si>
  <si>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</si>
  <si>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</si>
  <si>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</si>
  <si>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</si>
  <si>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</si>
  <si>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</si>
  <si>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</si>
  <si>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</si>
  <si>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</si>
  <si>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</si>
  <si>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</si>
  <si>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</si>
  <si>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</si>
  <si>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</si>
  <si>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</si>
  <si>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</si>
  <si>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</si>
  <si>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</si>
  <si>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</si>
  <si>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</si>
  <si>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</si>
  <si>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</si>
  <si>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</si>
  <si>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</si>
  <si>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</si>
  <si>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</si>
  <si>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</si>
  <si>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</si>
  <si>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</si>
  <si>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</si>
  <si>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</si>
  <si>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</si>
  <si>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</si>
  <si>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</si>
  <si>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</si>
  <si>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</si>
  <si>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</si>
  <si>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</si>
  <si>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</si>
  <si>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</si>
  <si>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</si>
  <si>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</si>
  <si>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</si>
  <si>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</si>
  <si>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</si>
  <si>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</si>
  <si>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</si>
  <si>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</si>
  <si>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</si>
  <si>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</si>
  <si>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</si>
  <si>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</si>
  <si>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</si>
  <si>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</si>
  <si>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</si>
  <si>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</si>
  <si>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</si>
  <si>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</si>
  <si>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</si>
  <si>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</si>
  <si>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</si>
  <si>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</si>
  <si>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</si>
  <si>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</si>
  <si>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</si>
  <si>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</si>
  <si>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</si>
  <si>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</si>
  <si>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</si>
  <si>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</si>
  <si>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</si>
  <si>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</si>
  <si>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</si>
  <si>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</si>
  <si>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</si>
  <si>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</si>
  <si>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</si>
  <si>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</si>
  <si>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</si>
  <si>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</si>
  <si>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</si>
  <si>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</si>
  <si>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</si>
  <si>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</si>
  <si>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</si>
  <si>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</si>
  <si>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</si>
  <si>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</si>
  <si>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</si>
  <si>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</si>
  <si>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</si>
  <si>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</si>
  <si>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</si>
  <si>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</si>
  <si>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</si>
  <si>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</si>
  <si>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</si>
  <si>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</si>
  <si>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</si>
  <si>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</si>
  <si>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</si>
  <si>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</si>
  <si>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</si>
  <si>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</si>
  <si>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</si>
  <si>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</si>
  <si>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</si>
  <si>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</si>
  <si>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</si>
  <si>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</si>
  <si>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</si>
  <si>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</si>
  <si>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</si>
  <si>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</si>
  <si>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</si>
  <si>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</si>
  <si>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</si>
  <si>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</si>
  <si>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</si>
  <si>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</si>
  <si>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</si>
  <si>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</si>
  <si>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</si>
  <si>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</si>
  <si>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</si>
  <si>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</si>
  <si>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</si>
  <si>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</si>
  <si>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</si>
  <si>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</si>
  <si>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</si>
  <si>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</si>
  <si>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</si>
  <si>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</si>
  <si>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</si>
  <si>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</si>
  <si>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</si>
  <si>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</si>
  <si>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</si>
  <si>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</si>
  <si>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</si>
  <si>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</si>
  <si>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</si>
  <si>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</si>
  <si>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</si>
  <si>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</si>
  <si>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</si>
  <si>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</si>
  <si>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</si>
  <si>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</si>
  <si>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</si>
  <si>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</si>
  <si>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</si>
  <si>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</si>
  <si>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</si>
  <si>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</si>
  <si>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</si>
  <si>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</si>
  <si>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</si>
  <si>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</si>
  <si>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</si>
  <si>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</si>
  <si>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</si>
  <si>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</si>
  <si>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</si>
  <si>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</si>
  <si>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</si>
  <si>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</si>
  <si>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</si>
  <si>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</si>
  <si>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</si>
  <si>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</si>
  <si>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</si>
  <si>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</si>
  <si>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</si>
  <si>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</si>
  <si>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</si>
  <si>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</si>
  <si>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</si>
  <si>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</si>
  <si>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</si>
  <si>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</si>
  <si>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</si>
  <si>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</si>
  <si>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</si>
  <si>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</si>
  <si>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</si>
  <si>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</si>
  <si>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</si>
  <si>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</si>
  <si>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</si>
  <si>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</si>
  <si>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</si>
  <si>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</si>
  <si>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</si>
  <si>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</si>
  <si>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</si>
  <si>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</si>
  <si>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</si>
  <si>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</si>
  <si>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</si>
  <si>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</si>
  <si>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</si>
  <si>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</si>
  <si>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</si>
  <si>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</si>
  <si>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</si>
  <si>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</si>
  <si>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</si>
  <si>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</si>
  <si>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</si>
  <si>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</si>
  <si>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</si>
  <si>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</si>
  <si>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</si>
  <si>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</si>
  <si>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</si>
  <si>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</si>
  <si>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</si>
  <si>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</si>
  <si>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</si>
  <si>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</si>
  <si>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</si>
  <si>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</si>
  <si>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</si>
  <si>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</si>
  <si>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</si>
  <si>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</si>
  <si>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</si>
  <si>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</si>
  <si>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</si>
  <si>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</si>
  <si>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</si>
  <si>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</si>
  <si>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</si>
  <si>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</si>
  <si>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</si>
  <si>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</si>
  <si>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</si>
  <si>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</si>
  <si>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</si>
  <si>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</si>
  <si>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</si>
  <si>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</si>
  <si>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</si>
  <si>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</si>
  <si>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</si>
  <si>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</si>
  <si>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</si>
  <si>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</si>
  <si>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</si>
  <si>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</si>
  <si>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</si>
  <si>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</si>
  <si>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</si>
  <si>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</si>
  <si>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</si>
  <si>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</si>
  <si>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</si>
  <si>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</si>
  <si>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</si>
  <si>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</si>
  <si>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</si>
  <si>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</si>
  <si>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</si>
  <si>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</si>
  <si>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</si>
  <si>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</si>
  <si>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</si>
  <si>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</si>
  <si>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</si>
  <si>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</si>
  <si>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</si>
  <si>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</si>
  <si>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</si>
  <si>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</si>
  <si>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</si>
  <si>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</si>
  <si>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</si>
  <si>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</si>
  <si>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</si>
  <si>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</si>
  <si>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</si>
  <si>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</si>
  <si>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</si>
  <si>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</si>
  <si>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</si>
  <si>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</si>
  <si>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</si>
  <si>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</si>
  <si>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</si>
  <si>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</si>
  <si>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</si>
  <si>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</si>
  <si>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</si>
  <si>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</si>
  <si>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</si>
  <si>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</si>
  <si>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</si>
  <si>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</si>
  <si>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</si>
  <si>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</si>
  <si>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</si>
  <si>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</si>
  <si>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</si>
  <si>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</si>
  <si>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</si>
  <si>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</si>
  <si>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</si>
  <si>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</si>
  <si>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</si>
  <si>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</si>
  <si>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</si>
  <si>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</si>
  <si>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</si>
  <si>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</si>
  <si>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</si>
  <si>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</si>
  <si>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</si>
  <si>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</si>
  <si>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</si>
  <si>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</si>
  <si>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</si>
  <si>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</si>
  <si>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</si>
  <si>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</si>
  <si>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</si>
  <si>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</si>
  <si>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</si>
  <si>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</si>
  <si>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</si>
  <si>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</si>
  <si>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</si>
  <si>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</si>
  <si>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</si>
  <si>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</si>
  <si>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</si>
  <si>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</si>
  <si>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</si>
  <si>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</si>
  <si>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</si>
  <si>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</si>
  <si>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</si>
  <si>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</si>
  <si>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</si>
  <si>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</si>
  <si>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</si>
  <si>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</si>
  <si>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</si>
  <si>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</si>
  <si>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</si>
  <si>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</si>
  <si>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</si>
  <si>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</si>
  <si>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</si>
  <si>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</si>
  <si>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</si>
  <si>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</si>
  <si>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</si>
  <si>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</si>
  <si>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</si>
  <si>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</si>
  <si>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</si>
  <si>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</si>
  <si>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</si>
  <si>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</si>
  <si>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</si>
  <si>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</si>
  <si>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</si>
  <si>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</si>
  <si>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</si>
  <si>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</si>
  <si>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</si>
  <si>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</si>
  <si>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</si>
  <si>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</si>
  <si>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</si>
  <si>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</si>
  <si>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</si>
  <si>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</si>
  <si>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</si>
  <si>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</si>
  <si>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</si>
  <si>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</si>
  <si>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</si>
  <si>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</si>
  <si>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</si>
  <si>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</si>
  <si>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</si>
  <si>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</si>
  <si>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</si>
  <si>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</si>
  <si>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</si>
  <si>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</si>
  <si>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</si>
  <si>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</si>
  <si>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</si>
  <si>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</si>
  <si>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</si>
  <si>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</si>
  <si>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</si>
  <si>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</si>
  <si>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</si>
  <si>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</si>
  <si>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</si>
  <si>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</si>
  <si>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</si>
  <si>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</si>
  <si>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</si>
  <si>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</si>
  <si>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</si>
  <si>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</si>
  <si>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</si>
  <si>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</si>
  <si>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</si>
  <si>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</si>
  <si>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</si>
  <si>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</si>
  <si>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</si>
  <si>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</si>
  <si>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</si>
  <si>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</si>
  <si>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</si>
  <si>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</si>
  <si>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</si>
  <si>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</si>
  <si>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</si>
  <si>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</si>
  <si>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</si>
  <si>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</si>
  <si>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</si>
  <si>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</si>
  <si>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</si>
  <si>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</si>
  <si>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</si>
  <si>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</si>
  <si>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</si>
  <si>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</si>
  <si>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</si>
  <si>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</si>
  <si>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</si>
  <si>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</si>
  <si>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</si>
  <si>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</si>
  <si>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</si>
  <si>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</si>
  <si>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</si>
  <si>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</si>
  <si>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</si>
  <si>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</si>
  <si>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</si>
  <si>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</si>
  <si>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</si>
  <si>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</si>
  <si>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</si>
  <si>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</si>
  <si>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</si>
  <si>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</si>
  <si>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</si>
  <si>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</si>
  <si>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</si>
  <si>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</si>
  <si>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</si>
  <si>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</si>
  <si>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</si>
  <si>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</si>
  <si>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</si>
  <si>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</si>
  <si>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</si>
  <si>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</si>
  <si>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</si>
  <si>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</si>
  <si>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</si>
  <si>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</si>
  <si>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</si>
  <si>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</si>
  <si>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</si>
  <si>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</si>
  <si>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</si>
  <si>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</si>
  <si>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</si>
  <si>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</si>
  <si>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</si>
  <si>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</si>
  <si>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</si>
  <si>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</si>
  <si>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</si>
  <si>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</si>
  <si>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</si>
  <si>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</si>
  <si>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</si>
  <si>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</si>
  <si>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</si>
  <si>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</si>
  <si>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</si>
  <si>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</si>
  <si>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</si>
  <si>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</si>
  <si>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</si>
  <si>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</si>
  <si>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</si>
  <si>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</si>
  <si>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</si>
  <si>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</si>
  <si>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</si>
  <si>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</si>
  <si>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</si>
  <si>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</si>
  <si>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</si>
  <si>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</si>
  <si>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</si>
  <si>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</si>
  <si>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</si>
  <si>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</si>
  <si>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</si>
  <si>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</si>
  <si>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</si>
  <si>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</si>
  <si>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</si>
  <si>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</si>
  <si>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</si>
  <si>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</si>
  <si>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</si>
  <si>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</si>
  <si>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</si>
  <si>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</si>
  <si>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</si>
  <si>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</si>
  <si>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</si>
  <si>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</si>
  <si>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</si>
  <si>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</si>
  <si>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</si>
  <si>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</si>
  <si>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</si>
  <si>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</si>
  <si>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</si>
  <si>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</si>
  <si>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</si>
  <si>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</si>
  <si>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</si>
  <si>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</si>
  <si>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</si>
  <si>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</si>
  <si>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</si>
  <si>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</si>
  <si>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</si>
  <si>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</si>
  <si>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</si>
  <si>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</si>
  <si>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</si>
  <si>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</si>
  <si>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</si>
  <si>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</si>
  <si>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</si>
  <si>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</si>
  <si>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</si>
  <si>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</si>
  <si>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</si>
  <si>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</si>
  <si>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</si>
  <si>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</si>
  <si>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</si>
  <si>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</si>
  <si>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</si>
  <si>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</si>
  <si>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</si>
  <si>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</si>
  <si>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</si>
  <si>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</si>
  <si>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</si>
  <si>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</si>
  <si>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</si>
  <si>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</si>
  <si>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</si>
  <si>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</si>
  <si>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</si>
  <si>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</si>
  <si>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</si>
  <si>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</si>
  <si>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</si>
  <si>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</si>
  <si>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</si>
  <si>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</si>
  <si>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</si>
  <si>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</si>
  <si>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</si>
  <si>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</si>
  <si>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</si>
  <si>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</si>
  <si>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</si>
  <si>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</si>
  <si>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</si>
  <si>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</si>
  <si>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</si>
  <si>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</si>
  <si>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</si>
  <si>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</si>
  <si>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</si>
  <si>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</si>
  <si>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</si>
  <si>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</si>
  <si>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</si>
  <si>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</si>
  <si>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</si>
  <si>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</si>
  <si>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</si>
  <si>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</si>
  <si>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</si>
  <si>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</si>
  <si>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</si>
  <si>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</si>
  <si>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</si>
  <si>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</si>
  <si>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</si>
  <si>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</si>
  <si>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</si>
  <si>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</si>
  <si>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</si>
  <si>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</si>
  <si>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</si>
  <si>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</si>
  <si>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</si>
  <si>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</si>
  <si>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</si>
  <si>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</si>
  <si>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</si>
  <si>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</si>
  <si>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</si>
  <si>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</si>
  <si>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</si>
  <si>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</si>
  <si>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</si>
  <si>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</si>
  <si>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</si>
  <si>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</si>
  <si>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</si>
  <si>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</si>
  <si>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</si>
  <si>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</si>
  <si>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</si>
  <si>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</si>
  <si>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</si>
  <si>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</si>
  <si>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</si>
  <si>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</si>
  <si>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</si>
  <si>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</si>
  <si>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</si>
  <si>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</si>
  <si>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</si>
  <si>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</si>
  <si>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</si>
  <si>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</si>
  <si>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</si>
  <si>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</si>
  <si>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</si>
  <si>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</si>
  <si>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</si>
  <si>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</si>
  <si>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</si>
  <si>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</si>
  <si>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</si>
  <si>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</si>
  <si>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</si>
  <si>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</si>
  <si>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</si>
  <si>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</si>
  <si>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</si>
  <si>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</si>
  <si>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</si>
  <si>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</si>
  <si>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</si>
  <si>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</si>
  <si>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</si>
  <si>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</si>
  <si>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</si>
  <si>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</si>
  <si>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</si>
  <si>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</si>
  <si>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</si>
  <si>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</si>
  <si>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</si>
  <si>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</si>
  <si>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</si>
  <si>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</si>
  <si>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</si>
  <si>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</si>
  <si>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</si>
  <si>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</si>
  <si>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</si>
  <si>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</si>
  <si>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</si>
  <si>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</si>
  <si>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</si>
  <si>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</si>
  <si>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</si>
  <si>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</si>
  <si>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</si>
  <si>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</si>
  <si>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</si>
  <si>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</si>
  <si>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</si>
  <si>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</si>
  <si>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</si>
  <si>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</si>
  <si>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</si>
  <si>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</si>
  <si>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</si>
  <si>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</si>
  <si>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</si>
  <si>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</si>
  <si>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</si>
  <si>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</si>
  <si>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</si>
  <si>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</si>
  <si>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</si>
  <si>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</si>
  <si>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</si>
  <si>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</si>
  <si>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</si>
  <si>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</si>
  <si>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</si>
  <si>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</si>
  <si>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</si>
  <si>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</si>
  <si>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</si>
  <si>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</si>
  <si>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</si>
  <si>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</si>
  <si>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</si>
  <si>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</si>
  <si>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</si>
  <si>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</si>
  <si>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</si>
  <si>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</si>
  <si>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</si>
  <si>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</si>
  <si>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</si>
  <si>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</si>
  <si>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</si>
  <si>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</si>
  <si>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</si>
  <si>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</si>
  <si>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</si>
  <si>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</si>
  <si>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</si>
  <si>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</si>
  <si>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</si>
  <si>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</si>
  <si>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</si>
  <si>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</si>
  <si>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</si>
  <si>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</si>
  <si>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</si>
  <si>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</si>
  <si>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</si>
  <si>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</si>
  <si>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</si>
  <si>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</si>
  <si>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</si>
  <si>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</si>
  <si>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</si>
  <si>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</si>
  <si>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</si>
  <si>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</si>
  <si>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</si>
  <si>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</si>
  <si>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</si>
  <si>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</si>
  <si>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</si>
  <si>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</si>
  <si>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</si>
  <si>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</si>
  <si>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</si>
  <si>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</si>
  <si>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</si>
  <si>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</si>
  <si>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</si>
  <si>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</si>
  <si>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</si>
  <si>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</si>
  <si>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</si>
  <si>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</si>
  <si>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</si>
  <si>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</si>
  <si>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</si>
  <si>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</si>
  <si>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</si>
  <si>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</si>
  <si>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</si>
  <si>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</si>
  <si>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</si>
  <si>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</si>
  <si>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</si>
  <si>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</si>
  <si>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</si>
  <si>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</si>
  <si>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</si>
  <si>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</si>
  <si>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</si>
  <si>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</si>
  <si>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</si>
  <si>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</si>
  <si>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</si>
  <si>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</si>
  <si>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</si>
  <si>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</si>
  <si>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</si>
  <si>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</si>
  <si>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</si>
  <si>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</si>
  <si>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</si>
  <si>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</si>
  <si>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</si>
  <si>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</si>
  <si>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</si>
  <si>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</si>
  <si>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</si>
  <si>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</si>
  <si>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</si>
  <si>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</si>
  <si>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</si>
  <si>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</si>
  <si>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</si>
  <si>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</si>
  <si>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</si>
  <si>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</si>
  <si>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</si>
  <si>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</si>
  <si>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</si>
  <si>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</si>
  <si>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</si>
  <si>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</si>
  <si>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</si>
  <si>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</si>
  <si>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</si>
  <si>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</si>
  <si>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</si>
  <si>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</si>
  <si>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</si>
  <si>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</si>
  <si>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</si>
  <si>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</si>
  <si>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</si>
  <si>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</si>
  <si>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</si>
  <si>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</si>
  <si>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</si>
  <si>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</si>
  <si>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</si>
  <si>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</si>
  <si>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</si>
  <si>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</si>
  <si>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</si>
  <si>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</si>
  <si>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</si>
  <si>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</si>
  <si>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</si>
  <si>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</si>
  <si>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</si>
  <si>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</si>
  <si>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</si>
  <si>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</si>
  <si>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</si>
  <si>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</si>
  <si>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</si>
  <si>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</si>
  <si>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</si>
  <si>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</si>
  <si>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</si>
  <si>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</si>
  <si>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</si>
  <si>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</si>
  <si>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</si>
  <si>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</si>
  <si>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</si>
  <si>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</si>
  <si>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</si>
  <si>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</si>
  <si>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</si>
  <si>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</si>
  <si>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</si>
  <si>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</si>
  <si>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</si>
  <si>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</si>
  <si>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</si>
  <si>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</si>
  <si>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</si>
  <si>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</si>
  <si>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</si>
  <si>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</si>
  <si>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</si>
  <si>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</si>
  <si>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</si>
  <si>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</si>
  <si>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</si>
  <si>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</si>
  <si>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</si>
  <si>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</si>
  <si>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</si>
  <si>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</si>
  <si>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</si>
  <si>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</si>
  <si>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</si>
  <si>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</si>
  <si>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</si>
  <si>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</si>
  <si>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</si>
  <si>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</si>
  <si>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</si>
  <si>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</si>
  <si>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</si>
  <si>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</si>
  <si>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</si>
  <si>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</si>
  <si>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</si>
  <si>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</si>
  <si>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</si>
  <si>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</si>
  <si>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</si>
  <si>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</si>
  <si>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</si>
  <si>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</si>
  <si>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</si>
  <si>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</si>
  <si>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</si>
  <si>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</si>
  <si>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</si>
  <si>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</si>
  <si>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</si>
  <si>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</si>
  <si>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</si>
  <si>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</si>
  <si>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</si>
  <si>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</si>
  <si>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</si>
  <si>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</si>
  <si>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</si>
  <si>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</si>
  <si>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</si>
  <si>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</si>
  <si>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</si>
  <si>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</si>
  <si>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</si>
  <si>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</si>
  <si>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</si>
  <si>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</si>
  <si>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</si>
  <si>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</si>
  <si>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</si>
  <si>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</si>
  <si>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</si>
  <si>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</si>
  <si>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</si>
  <si>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</si>
  <si>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</si>
  <si>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</si>
  <si>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</si>
  <si>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</si>
  <si>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</si>
  <si>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</si>
  <si>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</si>
  <si>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</si>
  <si>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</si>
  <si>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</si>
  <si>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</si>
  <si>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</si>
  <si>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</si>
  <si>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</si>
  <si>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</si>
  <si>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</si>
  <si>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</si>
  <si>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</si>
  <si>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</si>
  <si>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</si>
  <si>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</si>
  <si>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</si>
  <si>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</si>
  <si>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</si>
  <si>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</si>
  <si>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</si>
  <si>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</si>
  <si>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</si>
  <si>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</si>
  <si>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</si>
  <si>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</si>
  <si>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</si>
  <si>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</si>
  <si>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</si>
  <si>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</si>
  <si>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</si>
  <si>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</si>
  <si>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</si>
  <si>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</si>
  <si>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</si>
  <si>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</si>
  <si>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</si>
  <si>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</si>
  <si>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</si>
  <si>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</si>
  <si>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</si>
  <si>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</si>
  <si>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</si>
  <si>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</si>
  <si>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</si>
  <si>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</si>
  <si>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</si>
  <si>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</si>
  <si>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</si>
  <si>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</si>
  <si>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</si>
  <si>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</si>
  <si>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</si>
  <si>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</si>
  <si>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</si>
  <si>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</si>
  <si>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</si>
  <si>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</si>
  <si>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</si>
  <si>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</si>
  <si>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</si>
  <si>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</si>
  <si>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</si>
  <si>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</si>
  <si>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</si>
  <si>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</si>
  <si>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</si>
  <si>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</si>
  <si>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</si>
  <si>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</si>
  <si>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</si>
  <si>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</si>
  <si>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</si>
  <si>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</si>
  <si>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</si>
  <si>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</si>
  <si>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</si>
  <si>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</si>
  <si>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</si>
  <si>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</si>
  <si>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</si>
  <si>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</si>
  <si>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</si>
  <si>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</si>
  <si>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</si>
  <si>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</si>
  <si>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</si>
  <si>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</si>
  <si>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</si>
  <si>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</si>
  <si>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</si>
  <si>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</si>
  <si>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</si>
  <si>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</si>
  <si>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</si>
  <si>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</si>
  <si>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</si>
  <si>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</si>
  <si>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</si>
  <si>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</si>
  <si>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</si>
  <si>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</si>
  <si>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</si>
  <si>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</si>
  <si>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</si>
  <si>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</si>
  <si>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</si>
  <si>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</si>
  <si>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</si>
  <si>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</si>
  <si>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</si>
  <si>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</si>
  <si>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</si>
  <si>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</si>
  <si>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</si>
  <si>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</si>
  <si>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</si>
  <si>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</si>
  <si>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</si>
  <si>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</si>
  <si>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</si>
  <si>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</si>
  <si>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</si>
  <si>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</si>
  <si>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</si>
  <si>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</si>
  <si>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</si>
  <si>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</si>
  <si>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</si>
  <si>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</si>
  <si>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</si>
  <si>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</si>
  <si>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</si>
  <si>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</si>
  <si>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</si>
  <si>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</si>
  <si>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</si>
  <si>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</si>
  <si>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</si>
  <si>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</si>
  <si>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</si>
  <si>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</si>
  <si>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</si>
  <si>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</si>
  <si>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</si>
  <si>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</si>
  <si>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</si>
  <si>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</si>
  <si>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</si>
  <si>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</si>
  <si>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</si>
  <si>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</si>
  <si>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</si>
  <si>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</si>
  <si>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</si>
  <si>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</si>
  <si>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</si>
  <si>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</si>
  <si>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</si>
  <si>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</si>
  <si>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</si>
  <si>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</si>
  <si>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</si>
  <si>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</si>
  <si>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</si>
  <si>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</si>
  <si>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</si>
  <si>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</si>
  <si>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</si>
  <si>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</si>
  <si>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</si>
  <si>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</si>
  <si>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</si>
  <si>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</si>
  <si>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</si>
  <si>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</si>
  <si>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</si>
  <si>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</si>
  <si>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</si>
  <si>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</si>
  <si>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</si>
  <si>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</si>
  <si>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</si>
  <si>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</si>
  <si>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</si>
  <si>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</si>
  <si>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</si>
  <si>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</si>
  <si>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</si>
  <si>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</si>
  <si>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</si>
  <si>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</si>
  <si>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</si>
  <si>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</si>
  <si>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</si>
  <si>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</si>
  <si>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</si>
  <si>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</si>
  <si>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</si>
  <si>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</si>
  <si>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</si>
  <si>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</si>
  <si>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</si>
  <si>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</si>
  <si>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</si>
  <si>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</si>
  <si>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</si>
  <si>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</si>
  <si>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</si>
  <si>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</si>
  <si>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</si>
  <si>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</si>
  <si>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</si>
  <si>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</si>
  <si>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</si>
  <si>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</si>
  <si>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</si>
  <si>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</si>
  <si>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</si>
  <si>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</si>
  <si>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</si>
  <si>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</si>
  <si>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</si>
  <si>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</si>
  <si>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</si>
  <si>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</si>
  <si>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</si>
  <si>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</si>
  <si>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</si>
  <si>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</si>
  <si>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</si>
  <si>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</si>
  <si>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</si>
  <si>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</si>
  <si>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</si>
  <si>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</si>
  <si>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</si>
  <si>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</si>
  <si>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</si>
  <si>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</si>
  <si>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</si>
  <si>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</si>
  <si>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</si>
  <si>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</si>
  <si>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</si>
  <si>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</si>
  <si>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</si>
  <si>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</si>
  <si>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</si>
  <si>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</si>
  <si>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</si>
  <si>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</si>
  <si>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</si>
  <si>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</si>
  <si>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</si>
  <si>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</si>
  <si>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</si>
  <si>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</si>
  <si>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</si>
  <si>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</si>
  <si>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</si>
  <si>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</si>
  <si>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</si>
  <si>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</si>
  <si>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</si>
  <si>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</si>
  <si>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</si>
  <si>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</si>
  <si>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</si>
  <si>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</si>
  <si>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</si>
  <si>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</si>
  <si>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</si>
  <si>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</si>
  <si>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</si>
  <si>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</si>
  <si>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</si>
  <si>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</si>
  <si>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</si>
  <si>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</si>
  <si>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</si>
  <si>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</si>
  <si>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</si>
  <si>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</si>
  <si>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</si>
  <si>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</si>
  <si>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</si>
  <si>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</si>
  <si>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</si>
  <si>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</si>
  <si>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</si>
  <si>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</si>
  <si>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</si>
  <si>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</si>
  <si>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</si>
  <si>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</si>
  <si>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</si>
  <si>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</si>
  <si>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</si>
  <si>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</si>
  <si>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</si>
  <si>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</si>
  <si>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</si>
  <si>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</si>
  <si>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</si>
  <si>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</si>
  <si>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</si>
  <si>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</si>
  <si>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</si>
  <si>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</si>
  <si>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</si>
  <si>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</si>
  <si>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</si>
  <si>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</si>
  <si>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</si>
  <si>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</si>
  <si>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</si>
  <si>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</si>
  <si>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</si>
  <si>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</si>
  <si>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</si>
  <si>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</si>
  <si>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</si>
  <si>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</si>
  <si>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</si>
  <si>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</si>
  <si>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</si>
  <si>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</si>
  <si>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</si>
  <si>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</si>
  <si>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</si>
  <si>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</si>
  <si>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</si>
  <si>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</si>
  <si>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</si>
  <si>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</si>
  <si>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</si>
  <si>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</si>
  <si>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</si>
  <si>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</si>
  <si>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</si>
  <si>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</si>
  <si>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</si>
  <si>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</si>
  <si>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</si>
  <si>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</si>
  <si>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</si>
  <si>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</si>
  <si>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</si>
  <si>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</si>
  <si>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</si>
  <si>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</si>
  <si>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</si>
  <si>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</si>
  <si>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</si>
  <si>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</si>
  <si>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</si>
  <si>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</si>
  <si>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</si>
  <si>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</si>
  <si>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</si>
  <si>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</si>
  <si>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</si>
  <si>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</si>
  <si>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</si>
  <si>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</si>
  <si>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</si>
  <si>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</si>
  <si>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</si>
  <si>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</si>
  <si>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</si>
  <si>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</si>
  <si>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</si>
  <si>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</si>
  <si>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</si>
  <si>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</si>
  <si>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</si>
  <si>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</si>
  <si>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</si>
  <si>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</si>
  <si>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</si>
  <si>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</si>
  <si>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</si>
  <si>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</si>
  <si>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</si>
  <si>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</si>
  <si>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</si>
  <si>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</si>
  <si>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</si>
  <si>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</si>
  <si>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</si>
  <si>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</si>
  <si>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</si>
  <si>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</si>
  <si>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</si>
  <si>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</si>
  <si>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</si>
  <si>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</si>
  <si>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</si>
  <si>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</si>
  <si>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</si>
  <si>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</si>
  <si>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</si>
  <si>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</si>
  <si>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</si>
  <si>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</si>
  <si>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</si>
  <si>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</si>
  <si>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</si>
  <si>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</si>
  <si>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</si>
  <si>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</si>
  <si>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</si>
  <si>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</si>
  <si>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</si>
  <si>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</si>
  <si>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</si>
  <si>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</si>
  <si>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</si>
  <si>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</si>
  <si>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</si>
  <si>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</si>
  <si>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</si>
  <si>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</si>
  <si>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</si>
  <si>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</si>
  <si>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</si>
  <si>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</si>
  <si>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</si>
  <si>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</si>
  <si>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</si>
  <si>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</si>
  <si>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</si>
  <si>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</si>
  <si>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</si>
  <si>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</si>
  <si>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</si>
  <si>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</si>
  <si>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</si>
  <si>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</si>
  <si>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</si>
  <si>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</si>
  <si>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</si>
  <si>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</si>
  <si>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</si>
  <si>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</si>
  <si>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</si>
  <si>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</si>
  <si>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</si>
  <si>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</si>
  <si>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</si>
  <si>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</si>
  <si>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</si>
  <si>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</si>
  <si>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</si>
  <si>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</si>
  <si>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</si>
  <si>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</si>
  <si>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</si>
  <si>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</si>
  <si>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</si>
  <si>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</si>
  <si>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</si>
  <si>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</si>
  <si>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</si>
  <si>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</si>
  <si>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</si>
  <si>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</si>
  <si>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</si>
  <si>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</si>
  <si>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</si>
  <si>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</si>
  <si>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</si>
  <si>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</si>
  <si>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</si>
  <si>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</si>
  <si>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</si>
  <si>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</si>
  <si>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</si>
  <si>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</si>
  <si>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</si>
  <si>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</si>
  <si>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</si>
  <si>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</si>
  <si>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</si>
  <si>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</si>
  <si>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</si>
  <si>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</si>
  <si>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</si>
  <si>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</si>
  <si>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</si>
  <si>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</si>
  <si>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</si>
  <si>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</si>
  <si>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</si>
  <si>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</si>
  <si>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</si>
  <si>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</si>
  <si>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</si>
  <si>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</si>
  <si>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</si>
  <si>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</si>
  <si>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</si>
  <si>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</si>
  <si>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</si>
  <si>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</si>
  <si>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</si>
  <si>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</si>
  <si>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</si>
  <si>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</si>
  <si>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</si>
  <si>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</si>
  <si>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</si>
  <si>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</si>
  <si>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</si>
  <si>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</si>
  <si>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</si>
  <si>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</si>
  <si>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</si>
  <si>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</si>
  <si>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</si>
  <si>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</si>
  <si>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</si>
  <si>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</si>
  <si>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</si>
  <si>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</si>
  <si>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</si>
  <si>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</si>
  <si>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</si>
  <si>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</si>
  <si>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</si>
  <si>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</si>
  <si>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</si>
  <si>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</si>
  <si>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</si>
  <si>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</si>
  <si>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</si>
  <si>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</si>
  <si>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</si>
  <si>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</si>
  <si>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</si>
  <si>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</si>
  <si>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</si>
  <si>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</si>
  <si>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</si>
  <si>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</si>
  <si>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</si>
  <si>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</si>
  <si>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</si>
  <si>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</si>
  <si>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</si>
  <si>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</si>
  <si>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</si>
  <si>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</si>
  <si>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</si>
  <si>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</si>
  <si>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</si>
  <si>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</si>
  <si>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</si>
  <si>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</si>
  <si>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</si>
  <si>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</si>
  <si>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</si>
  <si>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</si>
  <si>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</si>
  <si>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</si>
  <si>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</si>
  <si>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</si>
  <si>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</si>
  <si>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</si>
  <si>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</si>
  <si>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</si>
  <si>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</si>
  <si>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</si>
  <si>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</si>
  <si>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</si>
  <si>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</si>
  <si>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</si>
  <si>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</si>
  <si>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</si>
  <si>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</si>
  <si>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</si>
  <si>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</si>
  <si>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</si>
  <si>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</si>
  <si>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</si>
  <si>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</si>
  <si>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</si>
  <si>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</si>
  <si>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</si>
  <si>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</si>
  <si>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</si>
  <si>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</si>
  <si>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</si>
  <si>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</si>
  <si>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</si>
  <si>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</si>
  <si>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</si>
  <si>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</si>
  <si>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</si>
  <si>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</si>
  <si>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</si>
  <si>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</si>
  <si>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</si>
  <si>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</si>
  <si>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</si>
  <si>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</si>
  <si>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</si>
  <si>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</si>
  <si>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</si>
  <si>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</si>
  <si>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</si>
  <si>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</si>
  <si>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</si>
  <si>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</si>
  <si>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</si>
  <si>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</si>
  <si>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</si>
  <si>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</si>
  <si>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</si>
  <si>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</si>
  <si>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</si>
  <si>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</si>
  <si>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</si>
  <si>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</si>
  <si>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</si>
  <si>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</si>
  <si>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</si>
  <si>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</si>
  <si>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</si>
  <si>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</si>
  <si>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</si>
  <si>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</si>
  <si>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</si>
  <si>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</si>
  <si>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</si>
  <si>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</si>
  <si>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</si>
  <si>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</si>
  <si>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</si>
  <si>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</si>
  <si>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</si>
  <si>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</si>
  <si>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</si>
  <si>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</si>
  <si>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</si>
  <si>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</si>
  <si>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</si>
  <si>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</si>
  <si>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</si>
  <si>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</si>
  <si>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</si>
  <si>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</si>
  <si>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</si>
  <si>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</si>
  <si>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</si>
  <si>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</si>
  <si>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</si>
  <si>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</si>
  <si>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</si>
  <si>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</si>
  <si>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</si>
  <si>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</si>
  <si>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</si>
  <si>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</si>
  <si>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</si>
  <si>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</si>
  <si>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</si>
  <si>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</si>
  <si>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</si>
  <si>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</si>
  <si>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</si>
  <si>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</si>
  <si>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</si>
  <si>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</si>
  <si>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</si>
  <si>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</si>
  <si>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</si>
  <si>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</si>
  <si>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</si>
  <si>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</si>
  <si>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</si>
  <si>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</si>
  <si>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</si>
  <si>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</si>
  <si>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</si>
  <si>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</si>
  <si>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</si>
  <si>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</si>
  <si>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</si>
  <si>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</si>
  <si>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</si>
  <si>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</si>
  <si>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</si>
  <si>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</si>
  <si>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</si>
  <si>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</si>
  <si>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</si>
  <si>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</si>
  <si>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</si>
  <si>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</si>
  <si>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</si>
  <si>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</si>
  <si>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</si>
  <si>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</si>
  <si>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</si>
  <si>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</si>
  <si>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</si>
  <si>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</si>
  <si>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</si>
  <si>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</si>
  <si>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</si>
  <si>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</si>
  <si>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</si>
  <si>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</si>
  <si>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</si>
  <si>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</si>
  <si>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</si>
  <si>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</si>
  <si>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</si>
  <si>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</si>
  <si>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</si>
  <si>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</si>
  <si>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</si>
  <si>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</si>
  <si>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</si>
  <si>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</si>
  <si>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</si>
  <si>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</si>
  <si>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</si>
  <si>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</si>
  <si>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</si>
  <si>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</si>
  <si>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</si>
  <si>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</si>
  <si>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</si>
  <si>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</si>
  <si>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</si>
  <si>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</si>
  <si>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</si>
  <si>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</si>
  <si>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</si>
  <si>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</si>
  <si>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</si>
  <si>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</si>
  <si>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</si>
  <si>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</si>
  <si>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</si>
  <si>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</si>
  <si>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</si>
  <si>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</si>
  <si>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</si>
  <si>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</si>
  <si>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</si>
  <si>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</si>
  <si>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</si>
  <si>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</si>
  <si>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</si>
  <si>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</si>
  <si>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</si>
  <si>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</si>
  <si>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</si>
  <si>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</si>
  <si>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</si>
  <si>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</si>
  <si>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</si>
  <si>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</si>
  <si>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</si>
  <si>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</si>
  <si>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</si>
  <si>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</si>
  <si>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</si>
  <si>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</si>
  <si>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</si>
  <si>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</si>
  <si>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</si>
  <si>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</si>
  <si>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</si>
  <si>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</si>
  <si>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</si>
  <si>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</si>
  <si>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</si>
  <si>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</si>
  <si>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</si>
  <si>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</si>
  <si>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</si>
  <si>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</si>
  <si>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</si>
  <si>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</si>
  <si>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</si>
  <si>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</si>
  <si>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</si>
  <si>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</si>
  <si>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</si>
  <si>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</si>
  <si>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</si>
  <si>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</si>
  <si>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</si>
  <si>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</si>
  <si>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</si>
  <si>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</si>
  <si>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</si>
  <si>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</si>
  <si>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</si>
  <si>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</si>
  <si>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</si>
  <si>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</si>
  <si>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</si>
  <si>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</si>
  <si>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</si>
  <si>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</si>
  <si>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</si>
  <si>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</si>
  <si>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</si>
  <si>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</si>
  <si>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</si>
  <si>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</si>
  <si>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</si>
  <si>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</si>
  <si>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</si>
  <si>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</si>
  <si>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</si>
  <si>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</si>
  <si>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</si>
  <si>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</si>
  <si>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</si>
  <si>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</si>
  <si>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</si>
  <si>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</si>
  <si>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</si>
  <si>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</si>
  <si>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</si>
  <si>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</si>
  <si>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</si>
  <si>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</si>
  <si>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</si>
  <si>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</si>
  <si>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</si>
  <si>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</si>
  <si>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</si>
  <si>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</si>
  <si>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</si>
  <si>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</si>
  <si>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</si>
  <si>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</si>
  <si>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</si>
  <si>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</si>
  <si>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</si>
  <si>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</si>
  <si>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</si>
  <si>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</si>
  <si>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</si>
  <si>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</si>
  <si>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</si>
  <si>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</si>
  <si>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</si>
  <si>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</si>
  <si>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</si>
  <si>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</si>
  <si>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</si>
  <si>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</si>
  <si>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</si>
  <si>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</si>
  <si>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</si>
  <si>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</si>
  <si>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</si>
  <si>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</si>
  <si>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</si>
  <si>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</si>
  <si>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</si>
  <si>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</si>
  <si>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</si>
  <si>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</si>
  <si>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</si>
  <si>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</si>
  <si>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</si>
  <si>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</si>
  <si>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</si>
  <si>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</si>
  <si>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</si>
  <si>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</si>
  <si>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</si>
  <si>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</si>
  <si>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</si>
  <si>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</si>
  <si>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</si>
  <si>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</si>
  <si>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</si>
  <si>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</si>
  <si>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</si>
  <si>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</si>
  <si>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</si>
  <si>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</si>
  <si>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</si>
  <si>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</si>
  <si>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</si>
  <si>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</si>
  <si>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</si>
  <si>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</si>
  <si>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</si>
  <si>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</si>
  <si>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</si>
  <si>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</si>
  <si>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</si>
  <si>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</si>
  <si>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</si>
  <si>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</si>
  <si>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</si>
  <si>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</si>
  <si>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</si>
  <si>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</si>
  <si>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</si>
  <si>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</si>
  <si>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</si>
  <si>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</si>
  <si>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</si>
  <si>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</si>
  <si>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</si>
  <si>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</si>
  <si>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</si>
  <si>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</si>
  <si>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</si>
  <si>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</si>
  <si>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</si>
  <si>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</si>
  <si>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</si>
  <si>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</si>
  <si>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</si>
  <si>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</si>
  <si>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</si>
  <si>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</si>
  <si>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</si>
  <si>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</si>
  <si>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</si>
  <si>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</si>
  <si>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</si>
  <si>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</si>
  <si>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</si>
  <si>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</si>
  <si>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</si>
  <si>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</si>
  <si>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</si>
  <si>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</si>
  <si>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</si>
  <si>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</si>
  <si>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</si>
  <si>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</si>
  <si>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</si>
  <si>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</si>
  <si>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</si>
  <si>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</si>
  <si>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</si>
  <si>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</si>
  <si>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</si>
  <si>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</si>
  <si>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</si>
  <si>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</si>
  <si>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</si>
  <si>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</si>
  <si>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</si>
  <si>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</si>
  <si>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</si>
  <si>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</si>
  <si>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</si>
  <si>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</si>
  <si>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</si>
  <si>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</si>
  <si>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</si>
  <si>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</si>
  <si>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</si>
  <si>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</si>
  <si>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</si>
  <si>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</si>
  <si>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</si>
  <si>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</si>
  <si>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</si>
  <si>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</si>
  <si>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</si>
  <si>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</si>
  <si>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</si>
  <si>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</si>
  <si>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</si>
  <si>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</si>
  <si>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</si>
  <si>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</si>
  <si>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</si>
  <si>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</si>
  <si>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</si>
  <si>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</si>
  <si>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</si>
  <si>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</si>
  <si>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</si>
  <si>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</si>
  <si>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</si>
  <si>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</si>
  <si>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</si>
  <si>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</si>
  <si>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</si>
  <si>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</si>
  <si>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</si>
  <si>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</si>
  <si>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</si>
  <si>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</si>
  <si>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</si>
  <si>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</si>
  <si>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</si>
  <si>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</si>
  <si>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</si>
  <si>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</si>
  <si>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</si>
  <si>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</si>
  <si>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</si>
  <si>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</si>
  <si>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</si>
  <si>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</si>
  <si>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</si>
  <si>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</si>
  <si>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</si>
  <si>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</si>
  <si>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</si>
  <si>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</si>
  <si>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</si>
  <si>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</si>
  <si>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</si>
  <si>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</si>
  <si>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</si>
  <si>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</si>
  <si>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</si>
  <si>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</si>
  <si>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</si>
  <si>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</si>
  <si>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</si>
  <si>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</si>
  <si>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</si>
  <si>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</si>
  <si>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</si>
  <si>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</si>
  <si>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</si>
  <si>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</si>
  <si>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</si>
  <si>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</si>
  <si>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</si>
  <si>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</si>
  <si>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</si>
  <si>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</si>
  <si>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</si>
  <si>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</si>
  <si>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</si>
  <si>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</si>
  <si>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</si>
  <si>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</si>
  <si>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</si>
  <si>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</si>
  <si>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</si>
  <si>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</si>
  <si>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</si>
  <si>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</si>
  <si>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</si>
  <si>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</si>
  <si>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</si>
  <si>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</si>
  <si>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</si>
  <si>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</si>
  <si>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</si>
  <si>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</si>
  <si>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</si>
  <si>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</si>
  <si>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</si>
  <si>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</si>
  <si>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</si>
  <si>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</si>
  <si>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</si>
  <si>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</si>
  <si>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</si>
  <si>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</si>
  <si>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</si>
  <si>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</si>
  <si>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</si>
  <si>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</si>
  <si>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</si>
  <si>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</si>
  <si>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</si>
  <si>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</si>
  <si>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</si>
  <si>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</si>
  <si>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</si>
  <si>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</si>
  <si>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</si>
  <si>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</si>
  <si>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</si>
  <si>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</si>
  <si>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</si>
  <si>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</si>
  <si>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</si>
  <si>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</si>
  <si>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</si>
  <si>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</si>
  <si>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</si>
  <si>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</si>
  <si>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</si>
  <si>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</si>
  <si>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</si>
  <si>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</si>
  <si>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</si>
  <si>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</si>
  <si>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</si>
  <si>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</si>
  <si>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</si>
  <si>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</si>
  <si>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</si>
  <si>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</si>
  <si>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</si>
  <si>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</si>
  <si>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</si>
  <si>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</si>
  <si>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</si>
  <si>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</si>
  <si>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</si>
  <si>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</si>
  <si>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</si>
  <si>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</si>
  <si>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</si>
  <si>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</si>
  <si>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</si>
  <si>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</si>
  <si>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</si>
  <si>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</si>
  <si>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</si>
  <si>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</si>
  <si>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</si>
  <si>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</si>
  <si>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</si>
  <si>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</si>
  <si>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</si>
  <si>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</si>
  <si>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</si>
  <si>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</si>
  <si>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</si>
  <si>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</si>
  <si>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</si>
  <si>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</si>
  <si>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</si>
  <si>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</si>
  <si>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</si>
  <si>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</si>
  <si>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</si>
  <si>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</si>
  <si>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</si>
  <si>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</si>
  <si>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</si>
  <si>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</si>
  <si>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</si>
  <si>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</si>
  <si>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</si>
  <si>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</si>
  <si>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</si>
  <si>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</si>
  <si>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</si>
  <si>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</si>
  <si>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</si>
  <si>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</si>
  <si>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</si>
  <si>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</si>
  <si>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</si>
  <si>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</si>
  <si>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</si>
  <si>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</si>
  <si>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</si>
  <si>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</si>
  <si>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</si>
  <si>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</si>
  <si>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</si>
  <si>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</si>
  <si>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</si>
  <si>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</si>
  <si>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</si>
  <si>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</si>
  <si>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</si>
  <si>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</si>
  <si>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</si>
  <si>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</si>
  <si>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</si>
  <si>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</si>
  <si>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</si>
  <si>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</si>
  <si>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</si>
  <si>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</si>
  <si>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</si>
  <si>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</si>
  <si>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</si>
  <si>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</si>
  <si>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</si>
  <si>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</si>
  <si>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</si>
  <si>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</si>
  <si>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</si>
  <si>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</si>
  <si>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</si>
  <si>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</si>
  <si>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</si>
  <si>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</si>
  <si>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</si>
  <si>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</si>
  <si>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</si>
  <si>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</si>
  <si>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</si>
  <si>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</si>
  <si>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</si>
  <si>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</si>
  <si>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</si>
  <si>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</si>
  <si>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</si>
  <si>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</si>
  <si>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</si>
  <si>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</si>
  <si>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</si>
  <si>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</si>
  <si>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</si>
  <si>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</si>
  <si>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</si>
  <si>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</si>
  <si>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</si>
  <si>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</si>
  <si>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</si>
  <si>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</si>
  <si>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</si>
  <si>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</si>
  <si>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</si>
  <si>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</si>
  <si>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</si>
  <si>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</si>
  <si>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</si>
  <si>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</si>
  <si>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</si>
  <si>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</si>
  <si>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</si>
  <si>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</si>
  <si>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</si>
  <si>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</si>
  <si>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</si>
  <si>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</si>
  <si>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</si>
  <si>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</si>
  <si>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</si>
  <si>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</si>
  <si>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</si>
  <si>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</si>
  <si>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</si>
  <si>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</si>
  <si>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</si>
  <si>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</si>
  <si>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</si>
  <si>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</si>
  <si>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</si>
  <si>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</si>
  <si>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</si>
  <si>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</si>
  <si>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</si>
  <si>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</si>
  <si>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</si>
  <si>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</si>
  <si>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</si>
  <si>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</si>
  <si>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</si>
  <si>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</si>
  <si>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</si>
  <si>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</si>
  <si>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</si>
  <si>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</si>
  <si>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</si>
  <si>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</si>
  <si>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</si>
  <si>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</si>
  <si>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</si>
  <si>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</si>
  <si>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</si>
  <si>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</si>
  <si>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</si>
  <si>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</si>
  <si>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</si>
  <si>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</si>
  <si>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</si>
  <si>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</si>
  <si>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</si>
  <si>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</si>
  <si>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</si>
  <si>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</si>
  <si>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</si>
  <si>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</si>
  <si>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</si>
  <si>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</si>
  <si>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</si>
  <si>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</si>
  <si>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</si>
  <si>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</si>
  <si>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</si>
  <si>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</si>
  <si>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</si>
  <si>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</si>
  <si>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</si>
  <si>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</si>
  <si>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</si>
  <si>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</si>
  <si>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</si>
  <si>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</si>
  <si>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</si>
  <si>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</si>
  <si>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</si>
  <si>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</si>
  <si>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</si>
  <si>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</si>
  <si>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</si>
  <si>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</si>
  <si>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</si>
  <si>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</si>
  <si>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</si>
  <si>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</si>
  <si>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</si>
  <si>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</si>
  <si>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</si>
  <si>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</si>
  <si>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</si>
  <si>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</si>
  <si>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</si>
  <si>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</si>
  <si>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</si>
  <si>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</si>
  <si>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</si>
  <si>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</si>
  <si>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</si>
  <si>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</si>
  <si>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</si>
  <si>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</si>
  <si>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</si>
  <si>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</si>
  <si>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</si>
  <si>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</si>
  <si>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</si>
  <si>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</si>
  <si>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</si>
  <si>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</si>
  <si>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</si>
  <si>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</si>
  <si>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</si>
  <si>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</si>
  <si>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</si>
  <si>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</si>
  <si>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</si>
  <si>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</si>
  <si>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</si>
  <si>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</si>
  <si>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</si>
  <si>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</si>
  <si>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</si>
  <si>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</si>
  <si>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</si>
  <si>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</si>
  <si>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</si>
  <si>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</si>
  <si>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</si>
  <si>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</si>
  <si>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</si>
  <si>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</si>
  <si>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</si>
  <si>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</si>
  <si>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</si>
  <si>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</si>
  <si>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</si>
  <si>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</si>
  <si>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</si>
  <si>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</si>
  <si>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</si>
  <si>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</si>
  <si>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</si>
  <si>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</si>
  <si>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</si>
  <si>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</si>
  <si>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</si>
  <si>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</si>
  <si>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</si>
  <si>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</si>
  <si>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</si>
  <si>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</si>
  <si>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</si>
  <si>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</si>
  <si>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</si>
  <si>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</si>
  <si>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</si>
  <si>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</si>
  <si>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</si>
  <si>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</si>
  <si>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</si>
  <si>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</si>
  <si>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</si>
  <si>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</si>
  <si>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</si>
  <si>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</si>
  <si>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</si>
  <si>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</si>
  <si>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</si>
  <si>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</si>
  <si>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</si>
  <si>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</si>
  <si>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</si>
  <si>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</si>
  <si>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</si>
  <si>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</si>
  <si>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</si>
  <si>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</si>
  <si>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</si>
  <si>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</si>
  <si>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</si>
  <si>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</si>
  <si>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</si>
  <si>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</si>
  <si>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</si>
  <si>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</si>
  <si>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</si>
  <si>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</si>
  <si>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</si>
  <si>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</si>
  <si>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</si>
  <si>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</si>
  <si>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</si>
  <si>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</si>
  <si>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</si>
  <si>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</si>
  <si>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</si>
  <si>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</si>
  <si>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</si>
  <si>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</si>
  <si>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</si>
  <si>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</si>
  <si>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</si>
  <si>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</si>
  <si>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</si>
  <si>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</si>
  <si>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</si>
  <si>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</si>
  <si>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</si>
  <si>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</si>
  <si>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</si>
  <si>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</si>
  <si>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</si>
  <si>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</si>
  <si>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</si>
  <si>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</si>
  <si>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</si>
  <si>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</si>
  <si>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</si>
  <si>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</si>
  <si>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</si>
  <si>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</si>
  <si>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</si>
  <si>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</si>
  <si>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</si>
  <si>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</si>
  <si>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</si>
  <si>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</si>
  <si>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</si>
  <si>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</si>
  <si>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</si>
  <si>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</si>
  <si>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</si>
  <si>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</si>
  <si>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</si>
  <si>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</si>
  <si>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</si>
  <si>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</si>
  <si>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</si>
  <si>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</si>
  <si>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</si>
  <si>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</si>
  <si>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</si>
  <si>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</si>
  <si>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</si>
  <si>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</si>
  <si>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</si>
  <si>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</si>
  <si>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</si>
  <si>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</si>
  <si>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</si>
  <si>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</si>
  <si>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</si>
  <si>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</si>
  <si>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</si>
  <si>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</si>
  <si>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</si>
  <si>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</si>
  <si>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</si>
  <si>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</si>
  <si>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</si>
  <si>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</si>
  <si>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</si>
  <si>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</si>
  <si>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</si>
  <si>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</si>
  <si>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</si>
  <si>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</si>
  <si>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</si>
  <si>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</si>
  <si>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</si>
  <si>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</si>
  <si>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</si>
  <si>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</si>
  <si>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</si>
  <si>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</si>
  <si>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</si>
  <si>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</si>
  <si>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</si>
  <si>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</si>
  <si>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</si>
  <si>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</si>
  <si>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</si>
  <si>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</si>
  <si>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</si>
  <si>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</si>
  <si>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</si>
  <si>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</si>
  <si>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</si>
  <si>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</si>
  <si>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</si>
  <si>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</si>
  <si>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</si>
  <si>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</si>
  <si>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</si>
  <si>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</si>
  <si>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</si>
  <si>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</si>
  <si>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</si>
  <si>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</si>
  <si>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</si>
  <si>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</si>
  <si>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</si>
  <si>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</si>
  <si>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</si>
  <si>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</si>
  <si>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</si>
  <si>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</si>
  <si>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</si>
  <si>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</si>
  <si>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</si>
  <si>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</si>
  <si>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</si>
  <si>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</si>
  <si>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</si>
  <si>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</si>
  <si>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</si>
  <si>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</si>
  <si>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</si>
  <si>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</si>
  <si>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</si>
  <si>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</si>
  <si>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</si>
  <si>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</si>
  <si>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</si>
  <si>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</si>
  <si>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</si>
  <si>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</si>
  <si>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</si>
  <si>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</si>
  <si>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</si>
  <si>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</si>
  <si>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</si>
  <si>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</si>
  <si>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</si>
  <si>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</si>
  <si>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</si>
  <si>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</si>
  <si>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</si>
  <si>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</si>
  <si>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</si>
  <si>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</si>
  <si>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</si>
  <si>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</si>
  <si>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</si>
  <si>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</si>
  <si>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</si>
  <si>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</si>
  <si>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</si>
  <si>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</si>
  <si>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</si>
  <si>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</si>
  <si>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</si>
  <si>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</si>
  <si>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</si>
  <si>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</si>
  <si>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</si>
  <si>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</si>
  <si>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</si>
  <si>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</si>
  <si>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</si>
  <si>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</si>
  <si>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</si>
  <si>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</si>
  <si>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</si>
  <si>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</si>
  <si>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</si>
  <si>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</si>
  <si>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</si>
  <si>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</si>
  <si>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</si>
  <si>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</si>
  <si>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</si>
  <si>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</si>
  <si>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</si>
  <si>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</si>
  <si>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</si>
  <si>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</si>
  <si>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</si>
  <si>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</si>
  <si>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</si>
  <si>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</si>
  <si>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</si>
  <si>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</si>
  <si>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</si>
  <si>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</si>
  <si>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</si>
  <si>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</si>
  <si>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</si>
  <si>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</si>
  <si>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</si>
  <si>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</si>
  <si>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</si>
  <si>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</si>
  <si>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</si>
  <si>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</si>
  <si>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</si>
  <si>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</si>
  <si>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</si>
  <si>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</si>
  <si>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</si>
  <si>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</si>
  <si>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</si>
  <si>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</si>
  <si>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</si>
  <si>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</si>
  <si>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</si>
  <si>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</si>
  <si>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</si>
  <si>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</si>
  <si>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</si>
  <si>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</si>
  <si>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</si>
  <si>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</si>
  <si>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</si>
  <si>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</si>
  <si>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</si>
  <si>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</si>
  <si>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</si>
  <si>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</si>
  <si>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</si>
  <si>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</si>
  <si>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</si>
  <si>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</si>
  <si>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</si>
  <si>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</si>
  <si>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</si>
  <si>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</si>
  <si>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</si>
  <si>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</si>
  <si>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</si>
  <si>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</si>
  <si>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</si>
  <si>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</si>
  <si>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</si>
  <si>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</si>
  <si>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</si>
  <si>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</si>
  <si>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</si>
  <si>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</si>
  <si>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</si>
  <si>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</si>
  <si>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</si>
  <si>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</si>
  <si>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</si>
  <si>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</si>
  <si>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</si>
  <si>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</si>
  <si>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</si>
  <si>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</si>
  <si>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</si>
  <si>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</si>
  <si>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</si>
  <si>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</si>
  <si>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</si>
  <si>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</si>
  <si>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</si>
  <si>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</si>
  <si>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</si>
  <si>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</si>
  <si>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</si>
  <si>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</si>
  <si>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</si>
  <si>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</si>
  <si>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</si>
  <si>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</si>
  <si>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</si>
  <si>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</si>
  <si>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</si>
  <si>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</si>
  <si>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</si>
  <si>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</si>
  <si>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</si>
  <si>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</si>
  <si>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</si>
  <si>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</si>
  <si>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</si>
  <si>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</si>
  <si>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</si>
  <si>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</si>
  <si>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</si>
  <si>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</si>
  <si>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</si>
  <si>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</si>
  <si>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</si>
  <si>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</si>
  <si>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</si>
  <si>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</si>
  <si>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</si>
  <si>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</si>
  <si>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</si>
  <si>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</si>
  <si>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</si>
  <si>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</si>
  <si>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</si>
  <si>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</si>
  <si>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</si>
  <si>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</si>
  <si>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</si>
  <si>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</si>
  <si>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</si>
  <si>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</si>
  <si>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</si>
  <si>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</si>
  <si>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</si>
  <si>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</si>
  <si>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</si>
  <si>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</si>
  <si>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</si>
  <si>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</si>
  <si>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</si>
  <si>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</si>
  <si>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</si>
  <si>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</si>
  <si>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</si>
  <si>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</si>
  <si>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</si>
  <si>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</si>
  <si>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</si>
  <si>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</si>
  <si>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</si>
  <si>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</si>
  <si>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</si>
  <si>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</si>
  <si>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</si>
  <si>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</si>
  <si>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</si>
  <si>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</si>
  <si>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</si>
  <si>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</si>
  <si>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</si>
  <si>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</si>
  <si>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</si>
  <si>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</si>
  <si>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</si>
  <si>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</si>
  <si>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</si>
  <si>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</si>
  <si>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</si>
  <si>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</si>
  <si>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</si>
  <si>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</si>
  <si>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</si>
  <si>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</si>
  <si>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</si>
  <si>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</si>
  <si>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</si>
  <si>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</si>
  <si>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</si>
  <si>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</si>
  <si>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</si>
  <si>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</si>
  <si>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</si>
  <si>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</si>
  <si>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</si>
  <si>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</si>
  <si>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</si>
  <si>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</si>
  <si>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</si>
  <si>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</si>
  <si>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</si>
  <si>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</si>
  <si>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</si>
  <si>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</si>
  <si>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</si>
  <si>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</si>
  <si>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</si>
  <si>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</si>
  <si>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</si>
  <si>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</si>
  <si>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</si>
  <si>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</si>
  <si>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</si>
  <si>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</si>
  <si>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</si>
  <si>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</si>
  <si>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</si>
  <si>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</si>
  <si>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</si>
  <si>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</si>
  <si>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</si>
  <si>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</si>
  <si>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</si>
  <si>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</si>
  <si>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</si>
  <si>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</si>
  <si>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</si>
  <si>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</si>
  <si>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</si>
  <si>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</si>
  <si>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</si>
  <si>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</si>
  <si>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</si>
  <si>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</si>
  <si>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</si>
  <si>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</si>
  <si>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</si>
  <si>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</si>
  <si>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</si>
  <si>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</si>
  <si>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</si>
  <si>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</si>
  <si>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</si>
  <si>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</si>
  <si>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</si>
  <si>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</si>
  <si>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</si>
  <si>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</si>
  <si>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</si>
  <si>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</si>
  <si>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</si>
  <si>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</si>
  <si>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</si>
  <si>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</si>
  <si>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</si>
  <si>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</si>
  <si>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</si>
  <si>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</si>
  <si>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</si>
  <si>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</si>
  <si>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</si>
  <si>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</si>
  <si>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</si>
  <si>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</si>
  <si>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</si>
  <si>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</si>
  <si>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</si>
  <si>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</si>
  <si>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</si>
  <si>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</si>
  <si>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</si>
  <si>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</si>
  <si>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</si>
  <si>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</si>
  <si>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</si>
  <si>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</si>
  <si>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</si>
  <si>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</si>
  <si>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</si>
  <si>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</si>
  <si>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</si>
  <si>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</si>
  <si>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</si>
  <si>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</si>
  <si>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</si>
  <si>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</si>
  <si>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</si>
  <si>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</si>
  <si>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</si>
  <si>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</si>
  <si>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</si>
  <si>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</si>
  <si>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</si>
  <si>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</si>
  <si>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</si>
  <si>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</si>
  <si>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</si>
  <si>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</si>
  <si>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</si>
  <si>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</si>
  <si>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</si>
  <si>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</si>
  <si>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</si>
  <si>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</si>
  <si>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</si>
  <si>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</si>
  <si>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</si>
  <si>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</si>
  <si>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</si>
  <si>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</si>
  <si>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</si>
  <si>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</si>
  <si>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</si>
  <si>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</si>
  <si>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</si>
  <si>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</si>
  <si>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</si>
  <si>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</si>
  <si>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</si>
  <si>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</si>
  <si>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</si>
  <si>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</si>
  <si>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</si>
  <si>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</si>
  <si>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</si>
  <si>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</si>
  <si>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</si>
  <si>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</si>
  <si>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</si>
  <si>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</si>
  <si>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</si>
  <si>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</si>
  <si>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</si>
  <si>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</si>
  <si>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</si>
  <si>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</si>
  <si>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</si>
  <si>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</si>
  <si>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</si>
  <si>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</si>
  <si>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</si>
  <si>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</si>
  <si>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</si>
  <si>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</si>
  <si>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</si>
  <si>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</si>
  <si>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</si>
  <si>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</si>
  <si>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</si>
  <si>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</si>
  <si>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</si>
  <si>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</si>
  <si>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</si>
  <si>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</si>
  <si>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</si>
  <si>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</si>
  <si>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</si>
  <si>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</si>
  <si>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</si>
  <si>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</si>
  <si>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</si>
  <si>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</si>
  <si>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</si>
  <si>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</si>
  <si>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</si>
  <si>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</si>
  <si>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</si>
  <si>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</si>
  <si>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</si>
  <si>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</si>
  <si>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</si>
  <si>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</si>
  <si>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</si>
  <si>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</si>
  <si>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</si>
  <si>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</si>
  <si>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</si>
  <si>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</si>
  <si>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</si>
  <si>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</si>
  <si>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</si>
  <si>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</si>
  <si>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</si>
  <si>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</si>
  <si>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</si>
  <si>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</si>
  <si>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</si>
  <si>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</si>
  <si>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</si>
  <si>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</si>
  <si>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</si>
  <si>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</si>
  <si>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</si>
  <si>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</si>
  <si>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</si>
  <si>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</si>
  <si>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</si>
  <si>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</si>
  <si>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</si>
  <si>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</si>
  <si>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</si>
  <si>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</si>
  <si>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</si>
  <si>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</si>
  <si>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</si>
  <si>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</si>
  <si>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</si>
  <si>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</si>
  <si>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</si>
  <si>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</si>
  <si>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</si>
  <si>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</si>
  <si>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</si>
  <si>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</si>
  <si>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</si>
  <si>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</si>
  <si>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</si>
  <si>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</si>
  <si>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</si>
  <si>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</si>
  <si>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</si>
  <si>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</si>
  <si>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</si>
  <si>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</si>
  <si>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</si>
  <si>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</si>
  <si>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</si>
  <si>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</si>
  <si>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</si>
  <si>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</si>
  <si>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</si>
  <si>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</si>
  <si>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</si>
  <si>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</si>
  <si>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</si>
  <si>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</si>
  <si>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</si>
  <si>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</si>
  <si>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</si>
  <si>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</si>
  <si>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</si>
  <si>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</si>
  <si>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</si>
  <si>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</si>
  <si>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</si>
  <si>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</si>
  <si>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</si>
  <si>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</si>
  <si>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</si>
  <si>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</si>
  <si>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</si>
  <si>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</si>
  <si>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</si>
  <si>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</si>
  <si>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</si>
  <si>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</si>
  <si>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</si>
  <si>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</si>
  <si>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</si>
  <si>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</si>
  <si>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</si>
  <si>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</si>
  <si>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</si>
  <si>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</si>
  <si>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</si>
  <si>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</si>
  <si>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</si>
  <si>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</si>
  <si>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</si>
  <si>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</si>
  <si>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</si>
  <si>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</si>
  <si>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</si>
  <si>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</si>
  <si>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</si>
  <si>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</si>
  <si>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</si>
  <si>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</si>
  <si>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</si>
  <si>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</si>
  <si>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</si>
  <si>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</si>
  <si>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</si>
  <si>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</si>
  <si>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</si>
  <si>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</si>
  <si>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</si>
  <si>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</si>
  <si>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</si>
  <si>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</si>
  <si>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</si>
  <si>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</si>
  <si>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</si>
  <si>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</si>
  <si>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</si>
  <si>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</si>
  <si>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</si>
  <si>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</si>
  <si>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</si>
  <si>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</si>
  <si>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</si>
  <si>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</si>
  <si>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</si>
  <si>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</si>
  <si>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</si>
  <si>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</si>
  <si>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</si>
  <si>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</si>
  <si>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</si>
  <si>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</si>
  <si>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</si>
  <si>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</si>
  <si>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</si>
  <si>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</si>
  <si>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</si>
  <si>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</si>
  <si>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</si>
  <si>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</si>
  <si>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</si>
  <si>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</si>
  <si>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</si>
  <si>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</si>
  <si>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</si>
  <si>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</si>
  <si>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</si>
  <si>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</si>
  <si>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</si>
  <si>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</si>
  <si>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</si>
  <si>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</si>
  <si>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</si>
  <si>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</si>
  <si>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</si>
  <si>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</si>
  <si>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</si>
  <si>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</si>
  <si>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</si>
  <si>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</si>
  <si>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</si>
  <si>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</si>
  <si>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</si>
  <si>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</si>
  <si>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</si>
  <si>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</si>
  <si>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</si>
  <si>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</si>
  <si>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</si>
  <si>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</si>
  <si>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</si>
  <si>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</si>
  <si>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</si>
  <si>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</si>
  <si>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</si>
  <si>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</si>
  <si>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</si>
  <si>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</si>
  <si>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</si>
  <si>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</si>
  <si>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</si>
  <si>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</si>
  <si>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</si>
  <si>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</si>
  <si>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</si>
  <si>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</si>
  <si>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</si>
  <si>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</si>
  <si>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</si>
  <si>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</si>
  <si>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</si>
  <si>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</si>
  <si>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</si>
  <si>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</si>
  <si>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</si>
  <si>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</si>
  <si>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</si>
  <si>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</si>
  <si>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</si>
  <si>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</si>
  <si>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</si>
  <si>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</si>
  <si>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</si>
  <si>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</si>
  <si>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</si>
  <si>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</si>
  <si>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</si>
  <si>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</si>
  <si>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</si>
  <si>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</si>
  <si>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</si>
  <si>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</si>
  <si>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</si>
  <si>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</si>
  <si>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</si>
  <si>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</si>
  <si>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</si>
  <si>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</si>
  <si>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</si>
  <si>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</si>
  <si>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</si>
  <si>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</si>
  <si>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</si>
  <si>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</si>
  <si>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</si>
  <si>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</si>
  <si>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</si>
  <si>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</si>
  <si>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</si>
  <si>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</si>
  <si>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</si>
  <si>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</si>
  <si>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</si>
  <si>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</si>
  <si>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</si>
  <si>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</si>
  <si>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</si>
  <si>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</si>
  <si>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</si>
  <si>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</si>
  <si>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</si>
  <si>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</si>
  <si>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</si>
  <si>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</si>
  <si>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</si>
  <si>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</si>
  <si>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</si>
  <si>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</si>
  <si>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</si>
  <si>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</si>
  <si>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</si>
  <si>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</si>
  <si>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</si>
  <si>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</si>
  <si>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</si>
  <si>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</si>
  <si>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</si>
  <si>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</si>
  <si>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</si>
  <si>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</si>
  <si>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</si>
  <si>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</si>
  <si>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</si>
  <si>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</si>
  <si>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</si>
  <si>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</si>
  <si>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</si>
  <si>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</si>
  <si>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</si>
  <si>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</si>
  <si>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</si>
  <si>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</si>
  <si>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</si>
  <si>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</si>
  <si>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</si>
  <si>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</si>
  <si>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</si>
  <si>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</si>
  <si>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</si>
  <si>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</si>
  <si>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</si>
  <si>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</si>
  <si>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</si>
  <si>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</si>
  <si>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</si>
  <si>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</si>
  <si>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</si>
  <si>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</si>
  <si>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</si>
  <si>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</si>
  <si>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</si>
  <si>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</si>
  <si>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</si>
  <si>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</si>
  <si>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</si>
  <si>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</si>
  <si>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</si>
  <si>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</si>
  <si>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</si>
  <si>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</si>
  <si>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</si>
  <si>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</si>
  <si>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</si>
  <si>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</si>
  <si>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</si>
  <si>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</si>
  <si>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</si>
  <si>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</si>
  <si>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</si>
  <si>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</si>
  <si>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</si>
  <si>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</si>
  <si>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</si>
  <si>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</si>
  <si>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</si>
  <si>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</si>
  <si>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</si>
  <si>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</si>
  <si>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</si>
  <si>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</si>
  <si>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</si>
  <si>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</si>
  <si>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</si>
  <si>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</si>
  <si>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</si>
  <si>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</si>
  <si>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</si>
  <si>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</si>
  <si>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</si>
  <si>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</si>
  <si>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</si>
  <si>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</si>
  <si>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</si>
  <si>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</si>
  <si>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</si>
  <si>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</si>
  <si>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</si>
  <si>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</si>
  <si>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</si>
  <si>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</si>
  <si>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</si>
  <si>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</si>
  <si>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</si>
  <si>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</si>
  <si>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</si>
  <si>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</si>
  <si>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</si>
  <si>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</si>
  <si>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</si>
  <si>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</si>
  <si>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</si>
  <si>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</si>
  <si>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</si>
  <si>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</si>
  <si>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</si>
  <si>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</si>
  <si>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</si>
  <si>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</si>
  <si>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</si>
  <si>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</si>
  <si>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</si>
  <si>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</si>
  <si>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</si>
  <si>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</si>
  <si>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</si>
  <si>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</si>
  <si>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</si>
  <si>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</si>
  <si>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</si>
  <si>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</si>
  <si>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</si>
  <si>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</si>
  <si>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</si>
  <si>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</si>
  <si>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</si>
  <si>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</si>
  <si>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</si>
  <si>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</si>
  <si>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</si>
  <si>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</si>
  <si>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</si>
  <si>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</si>
  <si>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</si>
  <si>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</si>
  <si>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</si>
  <si>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</si>
  <si>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</si>
  <si>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</si>
  <si>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</si>
  <si>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</si>
  <si>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</si>
  <si>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</si>
  <si>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</si>
  <si>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</si>
  <si>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</si>
  <si>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</si>
  <si>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</si>
  <si>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</si>
  <si>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</si>
  <si>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</si>
  <si>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</si>
  <si>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</si>
  <si>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</si>
  <si>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</si>
  <si>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</si>
  <si>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</si>
  <si>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</si>
  <si>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</si>
  <si>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</si>
  <si>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</si>
  <si>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</si>
  <si>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</si>
  <si>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</si>
  <si>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</si>
  <si>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</si>
  <si>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</si>
  <si>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</si>
  <si>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</si>
  <si>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</si>
  <si>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</si>
  <si>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</si>
  <si>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</si>
  <si>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</si>
  <si>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</si>
  <si>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</si>
  <si>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</si>
  <si>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</si>
  <si>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</si>
  <si>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</si>
  <si>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</si>
  <si>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</si>
  <si>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</si>
  <si>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</si>
  <si>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</si>
  <si>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</si>
  <si>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</si>
  <si>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</si>
  <si>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</si>
  <si>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</si>
  <si>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</si>
  <si>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</si>
  <si>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</si>
  <si>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</si>
  <si>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</si>
  <si>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</si>
  <si>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</si>
  <si>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</si>
  <si>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</si>
  <si>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</si>
  <si>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</si>
  <si>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</si>
  <si>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</si>
  <si>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</si>
  <si>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</si>
  <si>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</si>
  <si>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</si>
  <si>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</si>
  <si>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</si>
  <si>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</si>
  <si>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</si>
  <si>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</si>
  <si>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</si>
  <si>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</si>
  <si>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</si>
  <si>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</si>
  <si>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</si>
  <si>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</si>
  <si>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</si>
  <si>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</si>
  <si>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</si>
  <si>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</si>
  <si>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</si>
  <si>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</si>
  <si>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</si>
  <si>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</si>
  <si>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</si>
  <si>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</si>
  <si>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</si>
  <si>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</si>
  <si>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</si>
  <si>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</si>
  <si>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</si>
  <si>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</si>
  <si>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</si>
  <si>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</si>
  <si>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</si>
  <si>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</si>
  <si>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</si>
  <si>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</si>
  <si>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</si>
  <si>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</si>
  <si>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</si>
  <si>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</si>
  <si>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</si>
  <si>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</si>
  <si>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</si>
  <si>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</si>
  <si>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</si>
  <si>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</si>
  <si>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</si>
  <si>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</si>
  <si>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</si>
  <si>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</si>
  <si>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</si>
  <si>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</si>
  <si>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</si>
  <si>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</si>
  <si>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</si>
  <si>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</si>
  <si>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</si>
  <si>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</si>
  <si>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</si>
  <si>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</si>
  <si>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</si>
  <si>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</si>
  <si>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</si>
  <si>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</si>
  <si>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</si>
  <si>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</si>
  <si>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</si>
  <si>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</si>
  <si>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</si>
  <si>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</si>
  <si>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</si>
  <si>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</si>
  <si>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</si>
  <si>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</si>
  <si>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</si>
  <si>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</si>
  <si>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</si>
  <si>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</si>
  <si>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</si>
  <si>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</si>
  <si>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</si>
  <si>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</si>
  <si>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</si>
  <si>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</si>
  <si>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</si>
  <si>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</si>
  <si>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</si>
  <si>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</si>
  <si>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</si>
  <si>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</si>
  <si>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</si>
  <si>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</si>
  <si>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</si>
  <si>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</si>
  <si>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</si>
  <si>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</si>
  <si>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</si>
  <si>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</si>
  <si>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</si>
  <si>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</si>
  <si>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</si>
  <si>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</si>
  <si>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</si>
  <si>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</si>
  <si>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</si>
  <si>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</si>
  <si>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</si>
  <si>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</si>
  <si>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</si>
  <si>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</si>
  <si>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</si>
  <si>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</si>
  <si>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</si>
  <si>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</si>
  <si>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</si>
  <si>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</si>
  <si>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</si>
  <si>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</si>
  <si>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</si>
  <si>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</si>
  <si>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</si>
  <si>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</si>
  <si>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</si>
  <si>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</si>
  <si>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</si>
  <si>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</si>
  <si>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</si>
  <si>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</si>
  <si>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</si>
  <si>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</si>
  <si>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</si>
  <si>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</si>
  <si>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</si>
  <si>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</si>
  <si>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</si>
  <si>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</si>
  <si>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</si>
  <si>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</si>
  <si>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</si>
  <si>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</si>
  <si>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</si>
  <si>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</si>
  <si>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</si>
  <si>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</si>
  <si>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</si>
  <si>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</si>
  <si>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</si>
  <si>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</si>
  <si>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</si>
  <si>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</si>
  <si>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</si>
  <si>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</si>
  <si>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</si>
  <si>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</si>
  <si>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</si>
  <si>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</si>
  <si>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</si>
  <si>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</si>
  <si>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</si>
  <si>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</si>
  <si>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</si>
  <si>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</si>
  <si>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</si>
  <si>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</si>
  <si>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</si>
  <si>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</si>
  <si>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</si>
  <si>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</si>
  <si>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</si>
  <si>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</si>
  <si>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</si>
  <si>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</si>
  <si>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</si>
  <si>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</si>
  <si>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</si>
  <si>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</si>
  <si>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</si>
  <si>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</si>
  <si>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</si>
  <si>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</si>
  <si>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</si>
  <si>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</si>
  <si>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</si>
  <si>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</si>
  <si>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</si>
  <si>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</si>
  <si>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</si>
  <si>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</si>
  <si>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</si>
  <si>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</si>
  <si>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</si>
  <si>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</si>
  <si>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</si>
  <si>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</si>
  <si>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</si>
  <si>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</si>
  <si>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</si>
  <si>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</si>
  <si>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</si>
  <si>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</si>
  <si>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</si>
  <si>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</si>
  <si>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</si>
  <si>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</si>
  <si>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</si>
  <si>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</si>
  <si>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</si>
  <si>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</si>
  <si>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</si>
  <si>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</si>
  <si>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</si>
  <si>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</si>
  <si>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</si>
  <si>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</si>
  <si>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</si>
  <si>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</si>
  <si>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</si>
  <si>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</si>
  <si>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</si>
  <si>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</si>
  <si>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</si>
  <si>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</si>
  <si>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</si>
  <si>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</si>
  <si>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</si>
  <si>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</si>
  <si>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</si>
  <si>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</si>
  <si>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</si>
  <si>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</si>
  <si>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</si>
  <si>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</si>
  <si>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</si>
  <si>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</si>
  <si>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</si>
  <si>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</si>
  <si>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</si>
  <si>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</si>
  <si>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</si>
  <si>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</si>
  <si>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</si>
  <si>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</si>
  <si>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</si>
  <si>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</si>
  <si>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</si>
  <si>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</si>
  <si>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</si>
  <si>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</si>
  <si>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</si>
  <si>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</si>
  <si>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</si>
  <si>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</si>
  <si>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</si>
  <si>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</si>
  <si>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</si>
  <si>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</si>
  <si>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</si>
  <si>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</si>
  <si>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</si>
  <si>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</si>
  <si>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</si>
  <si>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</si>
  <si>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</si>
  <si>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</si>
  <si>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</si>
  <si>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</si>
  <si>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</si>
  <si>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</si>
  <si>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</si>
  <si>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</si>
  <si>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</si>
  <si>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</si>
  <si>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</si>
  <si>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</si>
  <si>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</si>
  <si>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</si>
  <si>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</si>
  <si>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</si>
  <si>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</si>
  <si>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</si>
  <si>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</si>
  <si>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</si>
  <si>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</si>
  <si>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</si>
  <si>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</si>
  <si>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</si>
  <si>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</si>
  <si>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</si>
  <si>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</si>
  <si>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</si>
  <si>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</si>
  <si>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</si>
  <si>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</si>
  <si>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</si>
  <si>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</si>
  <si>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</si>
  <si>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</si>
  <si>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</si>
  <si>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</si>
  <si>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</si>
  <si>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</si>
  <si>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</si>
  <si>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</si>
  <si>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</si>
  <si>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</si>
  <si>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</si>
  <si>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</si>
  <si>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</si>
  <si>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</si>
  <si>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</si>
  <si>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</si>
  <si>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</si>
  <si>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</si>
  <si>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</si>
  <si>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</si>
  <si>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</si>
  <si>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</si>
  <si>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</si>
  <si>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</si>
  <si>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</si>
  <si>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</si>
  <si>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</si>
  <si>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</si>
  <si>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</si>
  <si>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</si>
  <si>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</si>
  <si>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</si>
  <si>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</si>
  <si>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</si>
  <si>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</si>
  <si>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</si>
  <si>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</si>
  <si>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</si>
  <si>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</si>
  <si>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</si>
  <si>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</si>
  <si>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</si>
  <si>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</si>
  <si>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</si>
  <si>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</si>
  <si>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</si>
  <si>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</si>
  <si>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</si>
  <si>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</si>
  <si>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</si>
  <si>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</si>
  <si>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</si>
  <si>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</si>
  <si>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</si>
  <si>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</si>
  <si>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</si>
  <si>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</si>
  <si>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</si>
  <si>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</si>
  <si>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</si>
  <si>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</si>
  <si>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</si>
  <si>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</si>
  <si>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</si>
  <si>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</si>
  <si>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</si>
  <si>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</si>
  <si>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</si>
  <si>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</si>
  <si>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</si>
  <si>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</si>
  <si>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</si>
  <si>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</si>
  <si>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</si>
  <si>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</si>
  <si>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</si>
  <si>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</si>
  <si>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</si>
  <si>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</si>
  <si>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</si>
  <si>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</si>
  <si>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</si>
  <si>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</si>
  <si>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</si>
  <si>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</si>
  <si>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</si>
  <si>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</si>
  <si>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</si>
  <si>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</si>
  <si>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</si>
  <si>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</si>
  <si>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</si>
  <si>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</si>
  <si>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</si>
  <si>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</si>
  <si>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</si>
  <si>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</si>
  <si>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</si>
  <si>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</si>
  <si>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</si>
  <si>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</si>
  <si>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</si>
  <si>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</si>
  <si>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</si>
  <si>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</si>
  <si>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</si>
  <si>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</si>
  <si>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</si>
  <si>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</si>
  <si>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</si>
  <si>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</si>
  <si>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</si>
  <si>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</si>
  <si>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</si>
  <si>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</si>
  <si>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</si>
  <si>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</si>
  <si>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</si>
  <si>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</si>
  <si>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</si>
  <si>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</si>
  <si>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</si>
  <si>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</si>
  <si>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</si>
  <si>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</si>
  <si>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</si>
  <si>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</si>
  <si>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</si>
  <si>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</si>
  <si>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</si>
  <si>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</si>
  <si>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</si>
  <si>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</si>
  <si>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</si>
  <si>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</si>
  <si>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</si>
  <si>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</si>
  <si>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</si>
  <si>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</si>
  <si>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</si>
  <si>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</si>
  <si>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</si>
  <si>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</si>
  <si>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</si>
  <si>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</si>
  <si>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</si>
  <si>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</si>
  <si>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</si>
  <si>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</si>
  <si>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</si>
  <si>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</si>
  <si>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</si>
  <si>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</si>
  <si>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</si>
  <si>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</si>
  <si>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</si>
  <si>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</si>
  <si>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</si>
  <si>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</si>
  <si>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</si>
  <si>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</si>
  <si>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</si>
  <si>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</si>
  <si>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</si>
  <si>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</si>
  <si>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</si>
  <si>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</si>
  <si>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</si>
  <si>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</si>
  <si>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</si>
  <si>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</si>
  <si>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</si>
  <si>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</si>
  <si>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</si>
  <si>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</si>
  <si>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</si>
  <si>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</si>
  <si>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</si>
  <si>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</si>
  <si>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</si>
  <si>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</si>
  <si>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</si>
  <si>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</si>
  <si>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</si>
  <si>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</si>
  <si>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</si>
  <si>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</si>
  <si>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</si>
  <si>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</si>
  <si>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</si>
  <si>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</si>
  <si>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</si>
  <si>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</si>
  <si>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</si>
  <si>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</si>
  <si>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</si>
  <si>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</si>
  <si>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</si>
  <si>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</si>
  <si>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</si>
  <si>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</si>
  <si>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</si>
  <si>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</si>
  <si>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</si>
  <si>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</si>
  <si>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</si>
  <si>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</si>
  <si>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</si>
  <si>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</si>
  <si>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</si>
  <si>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</si>
  <si>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</si>
  <si>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</si>
  <si>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</si>
  <si>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</si>
  <si>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</si>
  <si>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</si>
  <si>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</si>
  <si>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</si>
  <si>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</si>
  <si>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</si>
  <si>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</si>
  <si>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</si>
  <si>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</si>
  <si>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</si>
  <si>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</si>
  <si>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</si>
  <si>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</si>
  <si>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</si>
  <si>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</si>
  <si>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</si>
  <si>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</si>
  <si>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</si>
  <si>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</si>
  <si>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</si>
  <si>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</si>
  <si>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</si>
  <si>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</si>
  <si>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</si>
  <si>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</si>
  <si>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</si>
  <si>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</si>
  <si>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</si>
  <si>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</si>
  <si>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</si>
  <si>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</si>
  <si>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</si>
  <si>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</si>
  <si>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</si>
  <si>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</si>
  <si>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</si>
  <si>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</si>
  <si>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</si>
  <si>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</si>
  <si>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</si>
  <si>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</si>
  <si>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</si>
  <si>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</si>
  <si>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</si>
  <si>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</si>
  <si>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</si>
  <si>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</si>
  <si>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</si>
  <si>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</si>
  <si>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</si>
  <si>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</si>
  <si>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</si>
  <si>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</si>
  <si>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</si>
  <si>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</si>
  <si>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</si>
  <si>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</si>
  <si>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</si>
  <si>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</si>
  <si>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</si>
  <si>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</si>
  <si>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</si>
  <si>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</si>
  <si>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</si>
  <si>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</si>
  <si>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</si>
  <si>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</si>
  <si>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</si>
  <si>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</si>
  <si>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</si>
  <si>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</si>
  <si>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</si>
  <si>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</si>
  <si>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</si>
  <si>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</si>
  <si>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</si>
  <si>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</si>
  <si>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</si>
  <si>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</si>
  <si>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</si>
  <si>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</si>
  <si>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</si>
  <si>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</si>
  <si>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</si>
  <si>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</si>
  <si>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</si>
  <si>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</si>
  <si>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</si>
  <si>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</si>
  <si>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</si>
  <si>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</si>
  <si>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</si>
  <si>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</si>
  <si>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</si>
  <si>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</si>
  <si>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</si>
  <si>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</si>
  <si>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</si>
  <si>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</si>
  <si>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</si>
  <si>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</si>
  <si>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</si>
  <si>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</si>
  <si>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</si>
  <si>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</si>
  <si>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</si>
  <si>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</si>
  <si>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</si>
  <si>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</si>
  <si>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</si>
  <si>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</si>
  <si>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</si>
  <si>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</si>
  <si>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</si>
  <si>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</si>
  <si>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</si>
  <si>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</si>
  <si>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</si>
  <si>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</si>
  <si>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</si>
  <si>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</si>
  <si>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</si>
  <si>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</si>
  <si>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</si>
  <si>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</si>
  <si>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</si>
  <si>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</si>
  <si>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</si>
  <si>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</si>
  <si>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</si>
  <si>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</si>
  <si>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</si>
  <si>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</si>
  <si>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</si>
  <si>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</si>
  <si>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</si>
  <si>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</si>
  <si>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</si>
  <si>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</si>
  <si>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</si>
  <si>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</si>
  <si>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</si>
  <si>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</si>
  <si>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</si>
  <si>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</si>
  <si>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</si>
  <si>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</si>
  <si>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</si>
  <si>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</si>
  <si>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</si>
  <si>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</si>
  <si>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</si>
  <si>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</si>
  <si>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</si>
  <si>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</si>
  <si>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</si>
  <si>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</si>
  <si>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</si>
  <si>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</si>
  <si>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</si>
  <si>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</si>
  <si>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</si>
  <si>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</si>
  <si>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</si>
  <si>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</si>
  <si>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</si>
  <si>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</si>
  <si>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</si>
  <si>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</si>
  <si>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</si>
  <si>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</si>
  <si>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</si>
  <si>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</si>
  <si>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</si>
  <si>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</si>
  <si>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</si>
  <si>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</si>
  <si>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</si>
  <si>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</si>
  <si>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</si>
  <si>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</si>
  <si>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</si>
  <si>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</si>
  <si>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</si>
  <si>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</si>
  <si>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</si>
  <si>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</si>
  <si>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</si>
  <si>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</si>
  <si>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</si>
  <si>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</si>
  <si>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</si>
  <si>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</si>
  <si>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</si>
  <si>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</si>
  <si>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</si>
  <si>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</si>
  <si>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</si>
  <si>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</si>
  <si>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</si>
  <si>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</si>
  <si>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</si>
  <si>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</si>
  <si>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</si>
  <si>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</si>
  <si>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</si>
  <si>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</si>
  <si>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</si>
  <si>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</si>
  <si>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</si>
  <si>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</si>
  <si>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</si>
  <si>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</si>
  <si>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</si>
  <si>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</si>
  <si>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</si>
  <si>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</si>
  <si>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</si>
  <si>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</si>
  <si>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</si>
  <si>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</si>
  <si>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</si>
  <si>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</si>
  <si>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</si>
  <si>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</si>
  <si>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</si>
  <si>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</si>
  <si>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</si>
  <si>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</si>
  <si>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</si>
  <si>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</si>
  <si>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</si>
  <si>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</si>
  <si>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</si>
  <si>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</si>
  <si>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</si>
  <si>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</si>
  <si>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</si>
  <si>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</si>
  <si>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</si>
  <si>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</si>
  <si>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</si>
  <si>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</si>
  <si>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</si>
  <si>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</si>
  <si>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</si>
  <si>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</si>
  <si>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</si>
  <si>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</si>
  <si>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</si>
  <si>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</si>
  <si>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</si>
  <si>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</si>
  <si>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</si>
  <si>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</si>
  <si>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</si>
  <si>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</si>
  <si>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</si>
  <si>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</si>
  <si>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</si>
  <si>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</si>
  <si>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</si>
  <si>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</si>
  <si>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</si>
  <si>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</si>
  <si>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</si>
  <si>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</si>
  <si>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</si>
  <si>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</si>
  <si>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</si>
  <si>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</si>
  <si>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</si>
  <si>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</si>
  <si>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</si>
  <si>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</si>
  <si>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</si>
  <si>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</si>
  <si>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</si>
  <si>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</si>
  <si>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</si>
  <si>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</si>
  <si>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</si>
  <si>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</si>
  <si>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</si>
  <si>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</si>
  <si>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</si>
  <si>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</si>
  <si>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</si>
  <si>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</si>
  <si>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</si>
  <si>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</si>
  <si>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</si>
  <si>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</si>
  <si>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</si>
  <si>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</si>
  <si>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</si>
  <si>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</si>
  <si>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</si>
  <si>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</si>
  <si>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</si>
  <si>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</si>
  <si>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</si>
  <si>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</si>
  <si>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</si>
  <si>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</si>
  <si>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</si>
  <si>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</si>
  <si>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</si>
  <si>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</si>
  <si>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</si>
  <si>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</si>
  <si>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</si>
  <si>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</si>
  <si>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</si>
  <si>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</si>
  <si>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</si>
  <si>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</si>
  <si>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</si>
  <si>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</si>
  <si>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</si>
  <si>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</si>
  <si>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</si>
  <si>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</si>
  <si>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</si>
  <si>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</si>
  <si>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</si>
  <si>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</si>
  <si>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</si>
  <si>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</si>
  <si>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</si>
  <si>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</si>
  <si>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</si>
  <si>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</si>
  <si>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</si>
  <si>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</si>
  <si>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</si>
  <si>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</si>
  <si>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</si>
  <si>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</si>
  <si>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</si>
  <si>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</si>
  <si>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</si>
  <si>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</si>
  <si>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</si>
  <si>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</si>
  <si>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</si>
  <si>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</si>
  <si>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</si>
  <si>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</si>
  <si>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</si>
  <si>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</si>
  <si>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</si>
  <si>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</si>
  <si>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</si>
  <si>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</si>
  <si>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</si>
  <si>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</si>
  <si>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</si>
  <si>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</si>
  <si>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</si>
  <si>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</si>
  <si>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</si>
  <si>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</si>
  <si>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</si>
  <si>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</si>
  <si>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</si>
  <si>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</si>
  <si>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</si>
  <si>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</si>
  <si>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</si>
  <si>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</si>
  <si>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</si>
  <si>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</si>
  <si>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</si>
  <si>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</si>
  <si>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</si>
  <si>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</si>
  <si>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</si>
  <si>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</si>
  <si>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</si>
  <si>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</si>
  <si>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</si>
  <si>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</si>
  <si>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</si>
  <si>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</si>
  <si>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</si>
  <si>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</si>
  <si>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</si>
  <si>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</si>
  <si>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</si>
  <si>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</si>
  <si>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</si>
  <si>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</si>
  <si>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</si>
  <si>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</si>
  <si>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</si>
  <si>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</si>
  <si>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</si>
  <si>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</si>
  <si>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</si>
  <si>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</si>
  <si>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</si>
  <si>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</si>
  <si>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</si>
  <si>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</si>
  <si>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</si>
  <si>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</si>
  <si>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</si>
  <si>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</si>
  <si>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</si>
  <si>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</si>
  <si>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</si>
  <si>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</si>
  <si>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</si>
  <si>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</si>
  <si>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</si>
  <si>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</si>
  <si>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</si>
  <si>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</si>
  <si>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</si>
  <si>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</si>
  <si>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</si>
  <si>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</si>
  <si>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</si>
  <si>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</si>
  <si>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</si>
  <si>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</si>
  <si>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</si>
  <si>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</si>
  <si>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</si>
  <si>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</si>
  <si>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</si>
  <si>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</si>
  <si>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</si>
  <si>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</si>
  <si>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</si>
  <si>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</si>
  <si>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</si>
  <si>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</si>
  <si>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</si>
  <si>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</si>
  <si>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</si>
  <si>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</si>
  <si>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</si>
  <si>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</si>
  <si>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</si>
  <si>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</si>
  <si>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</si>
  <si>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</si>
  <si>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</si>
  <si>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</si>
  <si>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</si>
  <si>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</si>
  <si>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</si>
  <si>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</si>
  <si>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</si>
  <si>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</si>
  <si>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</si>
  <si>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</si>
  <si>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</si>
  <si>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</si>
  <si>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</si>
  <si>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</si>
  <si>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</si>
  <si>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</si>
  <si>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</si>
  <si>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</si>
  <si>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</si>
  <si>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</si>
  <si>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</si>
  <si>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</si>
  <si>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</si>
  <si>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</si>
  <si>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</si>
  <si>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</si>
  <si>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</si>
  <si>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</si>
  <si>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</si>
  <si>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</si>
  <si>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</si>
  <si>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</si>
  <si>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</si>
  <si>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</si>
  <si>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</si>
  <si>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</si>
  <si>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</si>
  <si>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</si>
  <si>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</si>
  <si>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</si>
  <si>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</si>
  <si>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</si>
  <si>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</si>
  <si>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</si>
  <si>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</si>
  <si>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</si>
  <si>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</si>
  <si>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</si>
  <si>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</si>
  <si>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</si>
  <si>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</si>
  <si>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</si>
  <si>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</si>
  <si>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</si>
  <si>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</si>
  <si>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</si>
  <si>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</si>
  <si>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</si>
  <si>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</si>
  <si>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</si>
  <si>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</si>
  <si>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</si>
  <si>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</si>
  <si>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</si>
  <si>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</si>
  <si>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</si>
  <si>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</si>
  <si>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</si>
  <si>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</si>
  <si>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</si>
  <si>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</si>
  <si>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</si>
  <si>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</si>
  <si>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</si>
  <si>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</si>
  <si>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</si>
  <si>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</si>
  <si>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</si>
  <si>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</si>
  <si>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</si>
  <si>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</si>
  <si>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</si>
  <si>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</si>
  <si>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</si>
  <si>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</si>
  <si>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</si>
  <si>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</si>
  <si>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</si>
  <si>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</si>
  <si>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</si>
  <si>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</si>
  <si>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</si>
  <si>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</si>
  <si>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</si>
  <si>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</si>
  <si>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</si>
  <si>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</si>
  <si>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</si>
  <si>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</si>
  <si>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</si>
  <si>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</si>
  <si>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</si>
  <si>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</si>
  <si>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</si>
  <si>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</si>
  <si>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</si>
  <si>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</si>
  <si>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</si>
  <si>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</si>
  <si>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</si>
  <si>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</si>
  <si>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</si>
  <si>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</si>
  <si>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</si>
  <si>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</si>
  <si>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</si>
  <si>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</si>
  <si>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</si>
  <si>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</si>
  <si>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</si>
  <si>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</si>
  <si>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</si>
  <si>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</si>
  <si>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</si>
  <si>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</si>
  <si>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</si>
  <si>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</si>
  <si>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</si>
  <si>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</si>
  <si>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</si>
  <si>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</si>
  <si>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</si>
  <si>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</si>
  <si>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</si>
  <si>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</si>
  <si>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</si>
  <si>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</si>
  <si>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</si>
  <si>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</si>
  <si>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</si>
  <si>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</si>
  <si>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</si>
  <si>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</si>
  <si>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</si>
  <si>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</si>
  <si>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</si>
  <si>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</si>
  <si>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</si>
  <si>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</si>
  <si>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</si>
  <si>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</si>
  <si>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</si>
  <si>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</si>
  <si>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</si>
  <si>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</si>
  <si>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</si>
  <si>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</si>
  <si>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</si>
  <si>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</si>
  <si>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</si>
  <si>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</si>
  <si>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</si>
  <si>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</si>
  <si>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</si>
  <si>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</si>
  <si>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</si>
  <si>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</si>
  <si>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</si>
  <si>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</si>
  <si>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</si>
  <si>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</si>
  <si>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</si>
  <si>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</si>
  <si>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</si>
  <si>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</si>
  <si>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</si>
  <si>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</si>
  <si>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</si>
  <si>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</si>
  <si>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</si>
  <si>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</si>
  <si>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</si>
  <si>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</si>
  <si>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</si>
  <si>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</si>
  <si>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</si>
  <si>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</si>
  <si>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</si>
  <si>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</si>
  <si>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</si>
  <si>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</si>
  <si>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</si>
  <si>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</si>
  <si>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</si>
  <si>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</si>
  <si>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</si>
  <si>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</si>
  <si>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</si>
  <si>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</si>
  <si>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</si>
  <si>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</si>
  <si>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</si>
  <si>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</si>
  <si>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</si>
  <si>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</si>
  <si>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</si>
  <si>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</si>
  <si>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</si>
  <si>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</si>
  <si>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</si>
  <si>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</si>
  <si>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</si>
  <si>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</si>
  <si>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</si>
  <si>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</si>
  <si>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</si>
  <si>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</si>
  <si>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</si>
  <si>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</si>
  <si>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</si>
  <si>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</si>
  <si>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</si>
  <si>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</si>
  <si>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</si>
  <si>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</si>
  <si>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</si>
  <si>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</si>
  <si>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</si>
  <si>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</si>
  <si>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</si>
  <si>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</si>
  <si>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</si>
  <si>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</si>
  <si>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</si>
  <si>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</si>
  <si>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</si>
  <si>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</si>
  <si>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</si>
  <si>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</si>
  <si>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</si>
  <si>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</si>
  <si>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</si>
  <si>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</si>
  <si>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</si>
  <si>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</si>
  <si>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</si>
  <si>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</si>
  <si>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</si>
  <si>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</si>
  <si>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</si>
  <si>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</si>
  <si>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</si>
  <si>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</si>
  <si>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</si>
  <si>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</si>
  <si>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</si>
  <si>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</si>
  <si>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</si>
  <si>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</si>
  <si>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</si>
  <si>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</si>
  <si>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</si>
  <si>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</si>
  <si>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</si>
  <si>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</si>
  <si>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</si>
  <si>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</si>
  <si>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</si>
  <si>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</si>
  <si>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</si>
  <si>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</si>
  <si>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</si>
  <si>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</si>
  <si>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</si>
  <si>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</si>
  <si>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</si>
  <si>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</si>
  <si>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</si>
  <si>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</si>
  <si>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</si>
  <si>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</si>
  <si>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</si>
  <si>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</si>
  <si>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</si>
  <si>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</si>
  <si>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</si>
  <si>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</si>
  <si>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</si>
  <si>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</si>
  <si>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</si>
  <si>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</si>
  <si>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</si>
  <si>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</si>
  <si>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</si>
  <si>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</si>
  <si>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</si>
  <si>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</si>
  <si>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</si>
  <si>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</si>
  <si>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</si>
  <si>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</si>
  <si>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</si>
  <si>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</si>
  <si>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</si>
  <si>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</si>
  <si>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</si>
  <si>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</si>
  <si>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</si>
  <si>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</si>
  <si>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</si>
  <si>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</si>
  <si>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</si>
  <si>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</si>
  <si>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</si>
  <si>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</si>
  <si>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</si>
  <si>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</si>
  <si>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</si>
  <si>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</si>
  <si>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</si>
  <si>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</si>
  <si>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</si>
  <si>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</si>
  <si>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</si>
  <si>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</si>
  <si>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</si>
  <si>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</si>
  <si>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</si>
  <si>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</si>
  <si>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</si>
  <si>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</si>
  <si>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</si>
  <si>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</si>
  <si>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</si>
  <si>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</si>
  <si>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</si>
  <si>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</si>
  <si>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</si>
  <si>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</si>
  <si>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</si>
  <si>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</si>
  <si>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</si>
  <si>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</si>
  <si>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</si>
  <si>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</si>
  <si>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</si>
  <si>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</si>
  <si>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</si>
  <si>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</si>
  <si>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</si>
  <si>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</si>
  <si>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</si>
  <si>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</si>
  <si>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</si>
  <si>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</si>
  <si>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</si>
  <si>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</si>
  <si>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</si>
  <si>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</si>
  <si>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</si>
  <si>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</si>
  <si>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</si>
  <si>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</si>
  <si>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</si>
  <si>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</si>
  <si>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</si>
  <si>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</si>
  <si>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</si>
  <si>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</si>
  <si>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</si>
  <si>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</si>
  <si>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</si>
  <si>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</si>
  <si>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</si>
  <si>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</si>
  <si>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</si>
  <si>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</si>
  <si>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</si>
  <si>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</si>
  <si>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</si>
  <si>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</si>
  <si>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</si>
  <si>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</si>
  <si>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</si>
  <si>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</si>
  <si>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</si>
  <si>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</si>
  <si>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</si>
  <si>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</si>
  <si>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</si>
  <si>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</si>
  <si>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</si>
  <si>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</si>
  <si>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</si>
  <si>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</si>
  <si>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</si>
  <si>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</si>
  <si>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</si>
  <si>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</si>
  <si>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</si>
  <si>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</si>
  <si>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</si>
  <si>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</si>
  <si>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</si>
  <si>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</si>
  <si>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</si>
  <si>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</si>
  <si>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</si>
  <si>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</si>
  <si>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</si>
  <si>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</si>
  <si>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</si>
  <si>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</si>
  <si>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</si>
  <si>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</si>
  <si>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</si>
  <si>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</si>
  <si>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</si>
  <si>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</si>
  <si>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</si>
  <si>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</si>
  <si>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</si>
  <si>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</si>
  <si>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</si>
  <si>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</si>
  <si>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</si>
  <si>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</si>
  <si>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</si>
  <si>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</si>
  <si>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</si>
  <si>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</si>
  <si>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</si>
  <si>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</si>
  <si>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</si>
  <si>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</si>
  <si>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</si>
  <si>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</si>
  <si>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</si>
  <si>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</si>
  <si>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</si>
  <si>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</si>
  <si>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</si>
  <si>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</si>
  <si>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</si>
  <si>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</si>
  <si>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</si>
  <si>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</si>
  <si>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</si>
  <si>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</si>
  <si>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</si>
  <si>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</si>
  <si>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</si>
  <si>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</si>
  <si>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</si>
  <si>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</si>
  <si>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</si>
  <si>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</si>
  <si>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</si>
  <si>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</si>
  <si>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</si>
  <si>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</si>
  <si>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</si>
  <si>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</si>
  <si>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</si>
  <si>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</si>
  <si>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</si>
  <si>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</si>
  <si>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</si>
  <si>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</si>
  <si>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</si>
  <si>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</si>
  <si>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</si>
  <si>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</si>
  <si>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</si>
  <si>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</si>
  <si>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</si>
  <si>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</si>
  <si>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</si>
  <si>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</si>
  <si>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</si>
  <si>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</si>
  <si>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</si>
  <si>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</si>
  <si>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</si>
  <si>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</si>
  <si>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</si>
  <si>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</si>
  <si>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</si>
  <si>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</si>
  <si>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</si>
  <si>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</si>
  <si>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</si>
  <si>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</si>
  <si>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</si>
  <si>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</si>
  <si>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</si>
  <si>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</si>
  <si>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</si>
  <si>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</si>
  <si>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</si>
  <si>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</si>
  <si>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</si>
  <si>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</si>
  <si>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</si>
  <si>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</si>
  <si>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</si>
  <si>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</si>
  <si>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</si>
  <si>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</si>
  <si>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</si>
  <si>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</si>
  <si>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</si>
  <si>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</si>
  <si>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</si>
  <si>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</si>
  <si>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</si>
  <si>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</si>
  <si>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</si>
  <si>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</si>
  <si>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</si>
  <si>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</si>
  <si>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</si>
  <si>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</si>
  <si>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</si>
  <si>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</si>
  <si>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</si>
  <si>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</si>
  <si>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</si>
  <si>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</si>
  <si>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</si>
  <si>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</si>
  <si>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</si>
  <si>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</si>
  <si>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</si>
  <si>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</si>
  <si>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</si>
  <si>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</si>
  <si>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</si>
  <si>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</si>
  <si>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</si>
  <si>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</si>
  <si>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</si>
  <si>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</si>
  <si>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</si>
  <si>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</si>
  <si>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</si>
  <si>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</si>
  <si>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</si>
  <si>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</si>
  <si>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</si>
  <si>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</si>
  <si>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</si>
  <si>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</si>
  <si>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</si>
  <si>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</si>
  <si>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</si>
  <si>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</si>
  <si>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</si>
  <si>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</si>
  <si>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</si>
  <si>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</si>
  <si>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</si>
  <si>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</si>
  <si>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</si>
  <si>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</si>
  <si>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</si>
  <si>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</si>
  <si>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</si>
  <si>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</si>
  <si>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</si>
  <si>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</si>
  <si>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</si>
  <si>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</si>
  <si>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</si>
  <si>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</si>
  <si>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</si>
  <si>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</si>
  <si>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</si>
  <si>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</si>
  <si>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</si>
  <si>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</si>
  <si>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</si>
  <si>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</si>
  <si>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</si>
  <si>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</si>
  <si>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</si>
  <si>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</si>
  <si>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</si>
  <si>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</si>
  <si>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</si>
  <si>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</si>
  <si>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</si>
  <si>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</si>
  <si>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</si>
  <si>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</si>
  <si>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</si>
  <si>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</si>
  <si>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</si>
  <si>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</si>
  <si>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</si>
  <si>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</si>
  <si>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</si>
  <si>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</si>
  <si>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</si>
  <si>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</si>
  <si>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</si>
  <si>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</si>
  <si>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</si>
  <si>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</si>
  <si>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</si>
  <si>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</si>
  <si>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</si>
  <si>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</si>
  <si>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</si>
  <si>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</si>
  <si>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</si>
  <si>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</si>
  <si>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</si>
  <si>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</si>
  <si>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</si>
  <si>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</si>
  <si>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</si>
  <si>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</si>
  <si>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</si>
  <si>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</si>
  <si>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</si>
  <si>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</si>
  <si>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</si>
  <si>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</si>
  <si>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</si>
  <si>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</si>
  <si>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</si>
  <si>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</si>
  <si>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</si>
  <si>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</si>
  <si>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</si>
  <si>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</si>
  <si>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</si>
  <si>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</si>
  <si>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</si>
  <si>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</si>
  <si>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</si>
  <si>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</si>
  <si>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</si>
  <si>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</si>
  <si>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</si>
  <si>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</si>
  <si>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</si>
  <si>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</si>
  <si>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</si>
  <si>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</si>
  <si>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</si>
  <si>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</si>
  <si>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</si>
  <si>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</si>
  <si>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</si>
  <si>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</si>
  <si>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</si>
  <si>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</si>
  <si>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</si>
  <si>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</si>
  <si>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</si>
  <si>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</si>
  <si>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</si>
  <si>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</si>
  <si>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</si>
  <si>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</si>
  <si>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</si>
  <si>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</si>
  <si>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</si>
  <si>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</si>
  <si>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</si>
  <si>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</si>
  <si>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</si>
  <si>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</si>
  <si>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</si>
  <si>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</si>
  <si>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</si>
  <si>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</si>
  <si>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</si>
  <si>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</si>
  <si>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</si>
  <si>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</si>
  <si>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</si>
  <si>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</si>
  <si>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</si>
  <si>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</si>
  <si>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</si>
  <si>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</si>
  <si>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</si>
  <si>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</si>
  <si>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</si>
  <si>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</si>
  <si>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</si>
  <si>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</si>
  <si>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</si>
  <si>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</si>
  <si>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</si>
  <si>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</si>
  <si>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</si>
  <si>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</si>
  <si>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</si>
  <si>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</si>
  <si>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</si>
  <si>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</si>
  <si>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</si>
  <si>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</si>
  <si>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</si>
  <si>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</si>
  <si>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</si>
  <si>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</si>
  <si>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</si>
  <si>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</si>
  <si>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</si>
  <si>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</si>
  <si>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</si>
  <si>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</si>
  <si>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</si>
  <si>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</si>
  <si>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</si>
  <si>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</si>
  <si>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</si>
  <si>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</si>
  <si>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</si>
  <si>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</si>
  <si>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</si>
  <si>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</si>
  <si>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</si>
  <si>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</si>
  <si>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</si>
  <si>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</si>
  <si>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</si>
  <si>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</si>
  <si>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</si>
  <si>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</si>
  <si>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</si>
  <si>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</si>
  <si>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</si>
  <si>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</si>
  <si>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</si>
  <si>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</si>
  <si>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</si>
  <si>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</si>
  <si>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</si>
  <si>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</si>
  <si>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</si>
  <si>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</si>
  <si>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</si>
  <si>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</si>
  <si>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</si>
  <si>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</si>
  <si>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</si>
  <si>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</si>
  <si>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</si>
  <si>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</si>
  <si>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</si>
  <si>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</si>
  <si>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</si>
  <si>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</si>
  <si>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</si>
  <si>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</si>
  <si>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</si>
  <si>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</si>
  <si>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</si>
  <si>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</si>
  <si>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</si>
  <si>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</si>
  <si>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</si>
  <si>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</si>
  <si>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</si>
  <si>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</si>
  <si>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</si>
  <si>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</si>
  <si>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</si>
  <si>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</si>
  <si>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</si>
  <si>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</si>
  <si>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</si>
  <si>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</si>
  <si>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</si>
  <si>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</si>
  <si>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</si>
  <si>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</si>
  <si>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</si>
  <si>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</si>
  <si>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</si>
  <si>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</si>
  <si>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</si>
  <si>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</si>
  <si>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</si>
  <si>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</si>
  <si>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</si>
  <si>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</si>
  <si>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</si>
  <si>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</si>
  <si>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</si>
  <si>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</si>
  <si>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</si>
  <si>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</si>
  <si>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</si>
  <si>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</si>
  <si>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</si>
  <si>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</si>
  <si>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</si>
  <si>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</si>
  <si>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</si>
  <si>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</si>
  <si>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</si>
  <si>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</si>
  <si>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</si>
  <si>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</si>
  <si>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</si>
  <si>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</si>
  <si>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</si>
  <si>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</si>
  <si>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</si>
  <si>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</si>
  <si>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</si>
  <si>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</si>
  <si>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</si>
  <si>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</si>
  <si>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</si>
  <si>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</si>
  <si>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</si>
  <si>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</si>
  <si>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</si>
  <si>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</si>
  <si>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</si>
  <si>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</si>
  <si>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</si>
  <si>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</si>
  <si>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</si>
  <si>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</si>
  <si>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</si>
  <si>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</si>
  <si>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</si>
  <si>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</si>
  <si>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</si>
  <si>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</si>
  <si>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</si>
  <si>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</si>
  <si>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</si>
  <si>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</si>
  <si>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</si>
  <si>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</si>
  <si>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</si>
  <si>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</si>
  <si>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</si>
  <si>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</si>
  <si>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</si>
  <si>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</si>
  <si>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</si>
  <si>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</si>
  <si>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</si>
  <si>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</si>
  <si>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</si>
  <si>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</si>
  <si>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</si>
  <si>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</si>
  <si>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</si>
  <si>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</si>
  <si>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</si>
  <si>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</si>
  <si>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</si>
  <si>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</si>
  <si>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</si>
  <si>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</si>
  <si>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</si>
  <si>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</si>
  <si>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</si>
  <si>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</si>
  <si>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</si>
  <si>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</si>
  <si>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</si>
  <si>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</si>
  <si>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</si>
  <si>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</si>
  <si>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</si>
  <si>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</si>
  <si>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</si>
  <si>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</si>
  <si>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</si>
  <si>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</si>
  <si>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</si>
  <si>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</si>
  <si>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</si>
  <si>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</si>
  <si>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</si>
  <si>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</si>
  <si>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</si>
  <si>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</si>
  <si>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</si>
  <si>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</si>
  <si>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</si>
  <si>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</si>
  <si>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</si>
  <si>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</si>
  <si>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</si>
  <si>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</si>
  <si>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</si>
  <si>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</si>
  <si>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</si>
  <si>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</si>
  <si>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</si>
  <si>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</si>
  <si>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</si>
  <si>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</si>
  <si>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</si>
  <si>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</si>
  <si>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</si>
  <si>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</si>
  <si>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</si>
  <si>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</si>
  <si>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</si>
  <si>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</si>
  <si>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</si>
  <si>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</si>
  <si>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</si>
  <si>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</si>
  <si>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</si>
  <si>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</si>
  <si>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</si>
  <si>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</si>
  <si>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</si>
  <si>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</si>
  <si>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</si>
  <si>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</si>
  <si>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</si>
  <si>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</si>
  <si>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</si>
  <si>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</si>
  <si>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</si>
  <si>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</si>
  <si>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</si>
  <si>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</si>
  <si>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</si>
  <si>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</si>
  <si>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</si>
  <si>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</si>
  <si>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</si>
  <si>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</si>
  <si>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</si>
  <si>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</si>
  <si>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</si>
  <si>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</si>
  <si>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</si>
  <si>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</si>
  <si>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</si>
  <si>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</si>
  <si>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</si>
  <si>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</si>
  <si>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</si>
  <si>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</si>
  <si>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</si>
  <si>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</si>
  <si>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</si>
  <si>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</si>
  <si>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</si>
  <si>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</si>
  <si>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</si>
  <si>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</si>
  <si>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</si>
  <si>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</si>
  <si>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</si>
  <si>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</si>
  <si>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</si>
  <si>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</si>
  <si>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</si>
  <si>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</si>
  <si>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</si>
  <si>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</si>
  <si>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</si>
  <si>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</si>
  <si>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</si>
  <si>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</si>
  <si>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</si>
  <si>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</si>
  <si>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</si>
  <si>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</si>
  <si>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</si>
  <si>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</si>
  <si>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</si>
  <si>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</si>
  <si>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</si>
  <si>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</si>
  <si>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</si>
  <si>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</si>
  <si>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</si>
  <si>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</si>
  <si>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</si>
  <si>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</si>
  <si>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</si>
  <si>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</si>
  <si>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</si>
  <si>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</si>
  <si>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</si>
  <si>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</si>
  <si>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</si>
  <si>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</si>
  <si>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</si>
  <si>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</si>
  <si>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</si>
  <si>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</si>
  <si>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</si>
  <si>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</si>
  <si>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</si>
  <si>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</si>
  <si>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</si>
  <si>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</si>
  <si>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</si>
  <si>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</si>
  <si>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</si>
  <si>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</si>
  <si>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</si>
  <si>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</si>
  <si>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</si>
  <si>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</si>
  <si>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</si>
  <si>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</si>
  <si>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</si>
  <si>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</si>
  <si>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</si>
  <si>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</si>
  <si>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</si>
  <si>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</si>
  <si>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</si>
  <si>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</si>
  <si>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</si>
  <si>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</si>
  <si>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</si>
  <si>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</si>
  <si>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</si>
  <si>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</si>
  <si>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</si>
  <si>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</si>
  <si>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</si>
  <si>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</si>
  <si>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</si>
  <si>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</si>
  <si>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</si>
  <si>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</si>
  <si>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</si>
  <si>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</si>
  <si>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</si>
  <si>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</si>
  <si>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</si>
  <si>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</si>
  <si>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</si>
  <si>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</si>
  <si>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</si>
  <si>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</si>
  <si>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</si>
  <si>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</si>
  <si>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</si>
  <si>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</si>
  <si>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</si>
  <si>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</si>
  <si>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</si>
  <si>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</si>
  <si>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</si>
  <si>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</si>
  <si>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</si>
  <si>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</si>
  <si>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</si>
  <si>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</si>
  <si>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</si>
  <si>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</si>
  <si>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</si>
  <si>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</si>
  <si>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</si>
  <si>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</si>
  <si>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</si>
  <si>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</si>
  <si>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</si>
  <si>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</si>
  <si>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</si>
  <si>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</si>
  <si>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</si>
  <si>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</si>
  <si>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</si>
  <si>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</si>
  <si>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</si>
  <si>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</si>
  <si>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</si>
  <si>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</si>
  <si>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</si>
  <si>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</si>
  <si>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</si>
  <si>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</si>
  <si>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</si>
  <si>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</si>
  <si>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</si>
  <si>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</si>
  <si>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</si>
  <si>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</si>
  <si>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</si>
  <si>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</si>
  <si>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</si>
  <si>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</si>
  <si>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</si>
  <si>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</si>
  <si>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</si>
  <si>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</si>
  <si>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</si>
  <si>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</si>
  <si>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</si>
  <si>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</si>
  <si>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</si>
  <si>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</si>
  <si>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</si>
  <si>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</si>
  <si>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</si>
  <si>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</si>
  <si>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</si>
  <si>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</si>
  <si>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</si>
  <si>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</si>
  <si>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</si>
  <si>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</si>
  <si>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</si>
  <si>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</si>
  <si>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</si>
  <si>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</si>
  <si>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</si>
  <si>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</si>
  <si>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</si>
  <si>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</si>
  <si>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</si>
  <si>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</si>
  <si>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</si>
  <si>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</si>
  <si>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</si>
  <si>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</si>
  <si>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</si>
  <si>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</si>
  <si>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</si>
  <si>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</si>
  <si>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</si>
  <si>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</si>
  <si>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</si>
  <si>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</si>
  <si>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</si>
  <si>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</si>
  <si>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</si>
  <si>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</si>
  <si>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</si>
  <si>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</si>
  <si>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</si>
  <si>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</si>
  <si>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</si>
  <si>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</si>
  <si>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</si>
  <si>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</si>
  <si>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</si>
  <si>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</si>
  <si>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</si>
  <si>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</si>
  <si>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</si>
  <si>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</si>
  <si>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</si>
  <si>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</si>
  <si>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</si>
  <si>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</si>
  <si>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</si>
  <si>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</si>
  <si>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</si>
  <si>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</si>
  <si>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</si>
  <si>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</si>
  <si>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</si>
  <si>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</si>
  <si>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</si>
  <si>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</si>
  <si>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</si>
  <si>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</si>
  <si>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</si>
  <si>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</si>
  <si>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</si>
  <si>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</si>
  <si>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</si>
  <si>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</si>
  <si>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</si>
  <si>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</si>
  <si>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</si>
  <si>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</si>
  <si>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</si>
  <si>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</si>
  <si>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</si>
  <si>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</si>
  <si>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</si>
  <si>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</si>
  <si>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</si>
  <si>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</si>
  <si>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</si>
  <si>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</si>
  <si>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</si>
  <si>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</si>
  <si>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</si>
  <si>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</si>
  <si>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</si>
  <si>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</si>
  <si>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</si>
  <si>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</si>
  <si>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</si>
  <si>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</si>
  <si>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</si>
  <si>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</si>
  <si>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</si>
  <si>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</si>
  <si>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</si>
  <si>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</si>
  <si>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</si>
  <si>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</si>
  <si>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</si>
  <si>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</si>
  <si>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</si>
  <si>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</si>
  <si>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</si>
  <si>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</si>
  <si>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</si>
  <si>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</si>
  <si>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</si>
  <si>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</si>
  <si>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</si>
  <si>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</si>
  <si>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</si>
  <si>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</si>
  <si>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</si>
  <si>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</si>
  <si>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</si>
  <si>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</si>
  <si>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</si>
  <si>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</si>
  <si>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</si>
  <si>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</si>
  <si>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</si>
  <si>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</si>
  <si>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</si>
  <si>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</si>
  <si>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</si>
  <si>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</si>
  <si>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</si>
  <si>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</si>
  <si>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</si>
  <si>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</si>
  <si>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</si>
  <si>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</si>
  <si>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</si>
  <si>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</si>
  <si>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</si>
  <si>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</si>
  <si>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</si>
  <si>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</si>
  <si>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</si>
  <si>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</si>
  <si>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</si>
  <si>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</si>
  <si>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</si>
  <si>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</si>
  <si>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</si>
  <si>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</si>
  <si>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</si>
  <si>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</si>
  <si>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</si>
  <si>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</si>
  <si>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</si>
  <si>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</si>
  <si>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</si>
  <si>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</si>
  <si>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</si>
  <si>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</si>
  <si>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</si>
  <si>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</si>
  <si>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</si>
  <si>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</si>
  <si>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</si>
  <si>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</si>
  <si>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</si>
  <si>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</si>
  <si>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</si>
  <si>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</si>
  <si>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</si>
  <si>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</si>
  <si>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</si>
  <si>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</si>
  <si>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</si>
  <si>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</si>
  <si>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</si>
  <si>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</si>
  <si>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</si>
  <si>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</si>
  <si>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</si>
  <si>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</si>
  <si>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</si>
  <si>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</si>
  <si>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</si>
  <si>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</si>
  <si>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</si>
  <si>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</si>
  <si>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</si>
  <si>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</si>
  <si>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</si>
  <si>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</si>
  <si>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</si>
  <si>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</si>
  <si>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</si>
  <si>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</si>
  <si>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</si>
  <si>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</si>
  <si>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</si>
  <si>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</si>
  <si>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</si>
  <si>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</si>
  <si>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</si>
  <si>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</si>
  <si>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</si>
  <si>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</si>
  <si>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</si>
  <si>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</si>
  <si>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</si>
  <si>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</si>
  <si>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</si>
  <si>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</si>
  <si>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</si>
  <si>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</si>
  <si>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</si>
  <si>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</si>
  <si>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</si>
  <si>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</si>
  <si>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</si>
  <si>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</si>
  <si>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</si>
  <si>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</si>
  <si>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</si>
  <si>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</si>
  <si>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</si>
  <si>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</si>
  <si>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</si>
  <si>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</si>
  <si>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</si>
  <si>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</si>
  <si>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</si>
  <si>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</si>
  <si>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</si>
  <si>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</si>
  <si>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</si>
  <si>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</si>
  <si>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</si>
  <si>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</si>
  <si>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</si>
  <si>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</si>
  <si>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</si>
  <si>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</si>
  <si>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</si>
  <si>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</si>
  <si>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</si>
  <si>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</si>
  <si>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</si>
  <si>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</si>
  <si>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</si>
  <si>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</si>
  <si>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</si>
  <si>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</si>
  <si>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</si>
  <si>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</si>
  <si>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</si>
  <si>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</si>
  <si>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</si>
  <si>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</si>
  <si>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</si>
  <si>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</si>
  <si>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</si>
  <si>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</si>
  <si>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</si>
  <si>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</si>
  <si>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</si>
  <si>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</si>
  <si>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</si>
  <si>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</si>
  <si>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</si>
  <si>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</si>
  <si>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</si>
  <si>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</si>
  <si>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</si>
  <si>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</si>
  <si>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</si>
  <si>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</si>
  <si>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</si>
  <si>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</si>
  <si>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</si>
  <si>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</si>
  <si>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</si>
  <si>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</si>
  <si>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</si>
  <si>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</si>
  <si>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</si>
  <si>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</si>
  <si>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</si>
  <si>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</si>
  <si>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</si>
  <si>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</si>
  <si>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</si>
  <si>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</si>
  <si>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</si>
  <si>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</si>
  <si>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</si>
  <si>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</si>
  <si>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</si>
  <si>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</si>
  <si>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</si>
  <si>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</si>
  <si>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</si>
  <si>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</si>
  <si>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</si>
  <si>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</si>
  <si>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</si>
  <si>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</si>
  <si>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</si>
  <si>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</si>
  <si>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</si>
  <si>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</si>
  <si>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</si>
  <si>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</si>
  <si>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</si>
  <si>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</si>
  <si>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</si>
  <si>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</si>
  <si>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</si>
  <si>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</si>
  <si>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</si>
  <si>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</si>
  <si>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</si>
  <si>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</si>
  <si>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</si>
  <si>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</si>
  <si>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</si>
  <si>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</si>
  <si>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</si>
  <si>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</si>
  <si>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</si>
  <si>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</si>
  <si>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</si>
  <si>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</si>
  <si>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</si>
  <si>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</si>
  <si>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</si>
  <si>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</si>
  <si>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</si>
  <si>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</si>
  <si>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</si>
  <si>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</si>
  <si>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</si>
  <si>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</si>
  <si>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</si>
  <si>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</si>
  <si>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</si>
  <si>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</si>
  <si>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</si>
  <si>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</si>
  <si>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</si>
  <si>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</si>
  <si>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</si>
  <si>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</si>
  <si>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</si>
  <si>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</si>
  <si>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</si>
  <si>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</si>
  <si>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</si>
  <si>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</si>
  <si>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</si>
  <si>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</si>
  <si>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</si>
  <si>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</si>
  <si>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</si>
  <si>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</si>
  <si>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</si>
  <si>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</si>
  <si>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</si>
  <si>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</si>
  <si>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</si>
  <si>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</si>
  <si>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</si>
  <si>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</si>
  <si>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</si>
  <si>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</si>
  <si>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</si>
  <si>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</si>
  <si>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</si>
  <si>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</si>
  <si>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</si>
  <si>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</si>
  <si>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</si>
  <si>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</si>
  <si>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</si>
  <si>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</si>
  <si>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</si>
  <si>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</si>
  <si>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</si>
  <si>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</si>
  <si>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</si>
  <si>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</si>
  <si>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</si>
  <si>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</si>
  <si>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</si>
  <si>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</si>
  <si>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</si>
  <si>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</si>
  <si>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</si>
  <si>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</si>
  <si>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</si>
  <si>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</si>
  <si>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</si>
  <si>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</si>
  <si>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</si>
  <si>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</si>
  <si>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</si>
  <si>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</si>
  <si>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</si>
  <si>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</si>
  <si>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</si>
  <si>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</si>
  <si>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</si>
  <si>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</si>
  <si>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</si>
  <si>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</si>
  <si>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</si>
  <si>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</si>
  <si>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</si>
  <si>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</si>
  <si>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</si>
  <si>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</si>
  <si>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</si>
  <si>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</si>
  <si>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</si>
  <si>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</si>
  <si>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</si>
  <si>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</si>
  <si>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</si>
  <si>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</si>
  <si>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</si>
  <si>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</si>
  <si>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</si>
  <si>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</si>
  <si>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</si>
  <si>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</si>
  <si>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</si>
  <si>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</si>
  <si>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</si>
  <si>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</si>
  <si>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</si>
  <si>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</si>
  <si>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</si>
  <si>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</si>
  <si>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</si>
  <si>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</si>
  <si>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</si>
  <si>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</si>
  <si>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</si>
  <si>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</si>
  <si>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</si>
  <si>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</si>
  <si>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</si>
  <si>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</si>
  <si>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</si>
  <si>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</si>
  <si>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</si>
  <si>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</si>
  <si>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</si>
  <si>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</si>
  <si>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</si>
  <si>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</si>
  <si>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</si>
  <si>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</si>
  <si>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</si>
  <si>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</si>
  <si>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</si>
  <si>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</si>
  <si>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</si>
  <si>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</si>
  <si>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</si>
  <si>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</si>
  <si>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</si>
  <si>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</si>
  <si>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</si>
  <si>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</si>
  <si>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</si>
  <si>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</si>
  <si>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</si>
  <si>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</si>
  <si>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</si>
  <si>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</si>
  <si>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</si>
  <si>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</si>
  <si>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</si>
  <si>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</si>
  <si>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</si>
  <si>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</si>
  <si>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</si>
  <si>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</si>
  <si>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</si>
  <si>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</si>
  <si>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</si>
  <si>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</si>
  <si>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</si>
  <si>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</si>
  <si>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</si>
  <si>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</si>
  <si>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</si>
  <si>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</si>
  <si>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</si>
  <si>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</si>
  <si>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</si>
  <si>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</si>
  <si>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</si>
  <si>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</si>
  <si>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</si>
  <si>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</si>
  <si>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</si>
  <si>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</si>
  <si>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</si>
  <si>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</si>
  <si>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</si>
  <si>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</si>
  <si>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</si>
  <si>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</si>
  <si>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</si>
  <si>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</si>
  <si>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</si>
  <si>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</si>
  <si>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</si>
  <si>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</si>
  <si>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</si>
  <si>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</si>
  <si>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</si>
  <si>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</si>
  <si>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</si>
  <si>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</si>
  <si>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</si>
  <si>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</si>
  <si>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</si>
  <si>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</si>
  <si>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</si>
  <si>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</si>
  <si>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</si>
  <si>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</si>
  <si>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</si>
  <si>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</si>
  <si>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</si>
  <si>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</si>
  <si>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</si>
  <si>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</si>
  <si>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</si>
  <si>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</si>
  <si>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</si>
  <si>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</si>
  <si>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</si>
  <si>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</si>
  <si>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</si>
  <si>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</si>
  <si>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</si>
  <si>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</si>
  <si>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</si>
  <si>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</si>
  <si>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</si>
  <si>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</si>
  <si>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</si>
  <si>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</si>
  <si>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</si>
  <si>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</si>
  <si>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</si>
  <si>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</si>
  <si>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</si>
  <si>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</si>
  <si>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</si>
  <si>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</si>
  <si>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</si>
  <si>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</si>
  <si>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</si>
  <si>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</si>
  <si>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</si>
  <si>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</si>
  <si>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</si>
  <si>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</si>
  <si>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</si>
  <si>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</si>
  <si>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</si>
  <si>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</si>
  <si>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</si>
  <si>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</si>
  <si>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</si>
  <si>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</si>
  <si>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</si>
  <si>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</si>
  <si>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</si>
  <si>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</si>
  <si>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</si>
  <si>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</si>
  <si>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</si>
  <si>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</si>
  <si>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</si>
  <si>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</si>
  <si>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</si>
  <si>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</si>
  <si>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</si>
  <si>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</si>
  <si>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</si>
  <si>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</si>
  <si>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</si>
  <si>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</si>
  <si>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</si>
  <si>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</si>
  <si>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</si>
  <si>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</si>
  <si>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</si>
  <si>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</si>
  <si>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</si>
  <si>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</si>
  <si>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</si>
  <si>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</si>
  <si>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</si>
  <si>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</si>
  <si>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</si>
  <si>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</si>
  <si>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</si>
  <si>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</si>
  <si>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</si>
  <si>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</si>
  <si>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</si>
  <si>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</si>
  <si>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</si>
  <si>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</si>
  <si>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</si>
  <si>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</si>
  <si>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</si>
  <si>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</si>
  <si>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</si>
  <si>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</si>
  <si>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</si>
  <si>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</si>
  <si>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</si>
  <si>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</si>
  <si>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</si>
  <si>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</si>
  <si>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</si>
  <si>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</si>
  <si>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</si>
  <si>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</si>
  <si>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</si>
  <si>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</si>
  <si>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</si>
  <si>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</si>
  <si>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</si>
  <si>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</si>
  <si>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</si>
  <si>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</si>
  <si>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</si>
  <si>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</si>
  <si>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</si>
  <si>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</si>
  <si>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</si>
  <si>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</si>
  <si>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</si>
  <si>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</si>
  <si>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</si>
  <si>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</si>
  <si>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</si>
  <si>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</si>
  <si>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</si>
  <si>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</si>
  <si>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</si>
  <si>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</si>
  <si>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</si>
  <si>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</si>
  <si>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</si>
  <si>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</si>
  <si>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</si>
  <si>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</si>
  <si>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</si>
  <si>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</si>
  <si>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</si>
  <si>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</si>
  <si>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</si>
  <si>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</si>
  <si>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</si>
  <si>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</si>
  <si>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</si>
  <si>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</si>
  <si>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</si>
  <si>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</si>
  <si>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</si>
  <si>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</si>
  <si>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</si>
  <si>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</si>
  <si>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</si>
  <si>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</si>
  <si>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</si>
  <si>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</si>
  <si>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</si>
  <si>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</si>
  <si>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</si>
  <si>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</si>
  <si>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</si>
  <si>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</si>
  <si>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</si>
  <si>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</si>
  <si>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</si>
  <si>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</si>
  <si>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</si>
  <si>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</si>
  <si>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</si>
  <si>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</si>
  <si>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</si>
  <si>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</si>
  <si>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</si>
  <si>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</si>
  <si>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</si>
  <si>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</si>
  <si>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</si>
  <si>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</si>
  <si>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</si>
  <si>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</si>
  <si>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</si>
  <si>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</si>
  <si>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</si>
  <si>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</si>
  <si>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</si>
  <si>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</si>
  <si>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</si>
  <si>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</si>
  <si>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</si>
  <si>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</si>
  <si>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</si>
  <si>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</si>
  <si>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</si>
  <si>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</si>
  <si>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</si>
  <si>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</si>
  <si>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</si>
  <si>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</si>
  <si>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</si>
  <si>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</si>
  <si>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</si>
  <si>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</si>
  <si>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</si>
  <si>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</si>
  <si>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</si>
  <si>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</si>
  <si>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</si>
  <si>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</si>
  <si>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</si>
  <si>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</si>
  <si>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</si>
  <si>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</si>
  <si>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</si>
  <si>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</si>
  <si>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</si>
  <si>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</si>
  <si>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</si>
  <si>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</si>
  <si>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</si>
  <si>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</si>
  <si>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</si>
  <si>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</si>
  <si>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</si>
  <si>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</si>
  <si>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</si>
  <si>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</si>
  <si>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</si>
  <si>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</si>
  <si>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</si>
  <si>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</si>
  <si>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</si>
  <si>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</si>
  <si>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</si>
  <si>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</si>
  <si>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</si>
  <si>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</si>
  <si>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</si>
  <si>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</si>
  <si>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</si>
  <si>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</si>
  <si>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</si>
  <si>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</si>
  <si>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</si>
  <si>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</si>
  <si>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</si>
  <si>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</si>
  <si>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</si>
  <si>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</si>
  <si>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</si>
  <si>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</si>
  <si>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</si>
  <si>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</si>
  <si>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</si>
  <si>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</si>
  <si>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</si>
  <si>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</si>
  <si>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</si>
  <si>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</si>
  <si>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</si>
  <si>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</si>
  <si>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</si>
  <si>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</si>
  <si>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</si>
  <si>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</si>
  <si>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</si>
  <si>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</si>
  <si>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</si>
  <si>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</si>
  <si>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</si>
  <si>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</si>
  <si>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</si>
  <si>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</si>
  <si>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</si>
  <si>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</si>
  <si>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</si>
  <si>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</si>
  <si>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</si>
  <si>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</si>
  <si>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</si>
  <si>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</si>
  <si>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</si>
  <si>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</si>
  <si>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</si>
  <si>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</si>
  <si>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</si>
  <si>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</si>
  <si>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</si>
  <si>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</si>
  <si>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</si>
  <si>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</si>
  <si>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</si>
  <si>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</si>
  <si>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</si>
  <si>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</si>
  <si>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</si>
  <si>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</si>
  <si>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</si>
  <si>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</si>
  <si>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</si>
  <si>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</si>
  <si>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</si>
  <si>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</si>
  <si>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</si>
  <si>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</si>
  <si>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</si>
  <si>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</si>
  <si>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</si>
  <si>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</si>
  <si>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</si>
  <si>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</si>
  <si>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</si>
  <si>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</si>
  <si>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</si>
  <si>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</si>
  <si>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</si>
  <si>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</si>
  <si>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</si>
  <si>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</si>
  <si>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</si>
  <si>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</si>
  <si>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</si>
  <si>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</si>
  <si>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</si>
  <si>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</si>
  <si>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</si>
  <si>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</si>
  <si>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</si>
  <si>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</si>
  <si>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</si>
  <si>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</si>
  <si>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</si>
  <si>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</si>
  <si>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</si>
  <si>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</si>
  <si>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</si>
  <si>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</si>
  <si>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</si>
  <si>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</si>
  <si>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</si>
  <si>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</si>
  <si>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</si>
  <si>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</si>
  <si>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</si>
  <si>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</si>
  <si>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</si>
  <si>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</si>
  <si>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</si>
  <si>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</si>
  <si>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</si>
  <si>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</si>
  <si>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</si>
  <si>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</si>
  <si>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</si>
  <si>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</si>
  <si>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</si>
  <si>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</si>
  <si>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</si>
  <si>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</si>
  <si>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</si>
  <si>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</si>
  <si>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</si>
  <si>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</si>
  <si>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</si>
  <si>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</si>
  <si>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</si>
  <si>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</si>
  <si>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</si>
  <si>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</si>
  <si>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</si>
  <si>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</si>
  <si>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</si>
  <si>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</si>
  <si>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</si>
  <si>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</si>
  <si>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</si>
  <si>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</si>
  <si>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</si>
  <si>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</si>
  <si>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</si>
  <si>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</si>
  <si>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</si>
  <si>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</si>
  <si>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</si>
  <si>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</si>
  <si>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</si>
  <si>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</si>
  <si>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</si>
  <si>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</si>
  <si>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</si>
  <si>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</si>
  <si>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</si>
  <si>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</si>
  <si>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</si>
  <si>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</si>
  <si>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</si>
  <si>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</si>
  <si>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</si>
  <si>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</si>
  <si>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</si>
  <si>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</si>
  <si>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</si>
  <si>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</si>
  <si>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</si>
  <si>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</si>
  <si>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</si>
  <si>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</si>
  <si>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</si>
  <si>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</si>
  <si>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</si>
  <si>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</si>
  <si>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</si>
  <si>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</si>
  <si>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</si>
  <si>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</si>
  <si>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</si>
  <si>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</si>
  <si>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</si>
  <si>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</si>
  <si>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</si>
  <si>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</si>
  <si>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</si>
  <si>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</si>
  <si>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</si>
  <si>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</si>
  <si>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</si>
  <si>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</si>
  <si>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</si>
  <si>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</si>
  <si>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</si>
  <si>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</si>
  <si>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</si>
  <si>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</si>
  <si>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</si>
  <si>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</si>
  <si>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</si>
  <si>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</si>
  <si>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</si>
  <si>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</si>
  <si>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</si>
  <si>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</si>
  <si>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</si>
  <si>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</si>
  <si>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</si>
  <si>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</si>
  <si>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</si>
  <si>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</si>
  <si>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</si>
  <si>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</si>
  <si>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</si>
  <si>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</si>
  <si>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</si>
  <si>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</si>
  <si>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</si>
  <si>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</si>
  <si>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</si>
  <si>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</si>
  <si>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</si>
  <si>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</si>
  <si>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</si>
  <si>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</si>
  <si>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</si>
  <si>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</si>
  <si>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</si>
  <si>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</si>
  <si>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</si>
  <si>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</si>
  <si>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</si>
  <si>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</si>
  <si>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</si>
  <si>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</si>
  <si>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</si>
  <si>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</si>
  <si>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</si>
  <si>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</si>
  <si>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</si>
  <si>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</si>
  <si>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</si>
  <si>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</si>
  <si>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</si>
  <si>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</si>
  <si>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</si>
  <si>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</si>
  <si>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</si>
  <si>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</si>
  <si>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</si>
  <si>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</si>
  <si>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</si>
  <si>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</si>
  <si>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</si>
  <si>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</si>
  <si>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</si>
  <si>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</si>
  <si>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</si>
  <si>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</si>
  <si>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</si>
  <si>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</si>
  <si>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</si>
  <si>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</si>
  <si>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</si>
  <si>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</si>
  <si>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</si>
  <si>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</si>
  <si>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</si>
  <si>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</si>
  <si>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</si>
  <si>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</si>
  <si>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</si>
  <si>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</si>
  <si>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</si>
  <si>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</si>
  <si>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</si>
  <si>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</si>
  <si>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</si>
  <si>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</si>
  <si>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</si>
  <si>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</si>
  <si>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</si>
  <si>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</si>
  <si>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</si>
  <si>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</si>
  <si>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</si>
  <si>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</si>
  <si>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</si>
  <si>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</si>
  <si>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</si>
  <si>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</si>
  <si>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</si>
  <si>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</si>
  <si>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</si>
  <si>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</si>
  <si>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</si>
  <si>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</si>
  <si>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</si>
  <si>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</si>
  <si>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</si>
  <si>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</si>
  <si>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</si>
  <si>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</si>
  <si>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</si>
  <si>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</si>
  <si>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</si>
  <si>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</si>
  <si>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</si>
  <si>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</si>
  <si>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</si>
  <si>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</si>
  <si>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</si>
  <si>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</si>
  <si>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</si>
  <si>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</si>
  <si>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</si>
  <si>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</si>
  <si>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</si>
  <si>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</si>
  <si>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</si>
  <si>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</si>
  <si>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</si>
  <si>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</si>
  <si>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</si>
  <si>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</si>
  <si>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</si>
  <si>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</si>
  <si>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</si>
  <si>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</si>
  <si>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</si>
  <si>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</si>
  <si>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</si>
  <si>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</si>
  <si>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</si>
  <si>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</si>
  <si>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</si>
  <si>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</si>
  <si>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</si>
  <si>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</si>
  <si>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</si>
  <si>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</si>
  <si>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</si>
  <si>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</si>
  <si>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</si>
  <si>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</si>
  <si>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</si>
  <si>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</si>
  <si>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</si>
  <si>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</si>
  <si>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</si>
  <si>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</si>
  <si>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</si>
  <si>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</si>
  <si>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</si>
  <si>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</si>
  <si>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</si>
  <si>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</si>
  <si>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</si>
  <si>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</si>
  <si>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</si>
  <si>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</si>
  <si>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</si>
  <si>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</si>
  <si>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</si>
  <si>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</si>
  <si>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</si>
  <si>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</si>
  <si>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</si>
  <si>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</si>
  <si>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</si>
  <si>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</si>
  <si>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</si>
  <si>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</si>
  <si>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</si>
  <si>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</si>
  <si>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</si>
  <si>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</si>
  <si>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</si>
  <si>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</si>
  <si>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</si>
  <si>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</si>
  <si>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</si>
  <si>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</si>
  <si>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</si>
  <si>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</si>
  <si>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</si>
  <si>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</si>
  <si>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</si>
  <si>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</si>
  <si>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</si>
  <si>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</si>
  <si>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</si>
  <si>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</si>
  <si>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</si>
  <si>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</si>
  <si>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</si>
  <si>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</si>
  <si>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</si>
  <si>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</si>
  <si>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</si>
  <si>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</si>
  <si>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</si>
  <si>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</si>
  <si>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</si>
  <si>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</si>
  <si>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</si>
  <si>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</si>
  <si>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</si>
  <si>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</si>
  <si>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</si>
  <si>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</si>
  <si>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</si>
  <si>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</si>
  <si>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</si>
  <si>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</si>
  <si>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</si>
  <si>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</si>
  <si>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</si>
  <si>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</si>
  <si>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</si>
  <si>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</si>
  <si>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</si>
  <si>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</si>
  <si>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</si>
  <si>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</si>
  <si>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</si>
  <si>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</si>
  <si>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</si>
  <si>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</si>
  <si>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</si>
  <si>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</si>
  <si>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</si>
  <si>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</si>
  <si>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</si>
  <si>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</si>
  <si>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</si>
  <si>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</si>
  <si>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</si>
  <si>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</si>
  <si>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</si>
  <si>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</si>
  <si>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</si>
  <si>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</si>
  <si>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</si>
  <si>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</si>
  <si>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</si>
  <si>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</si>
  <si>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</si>
  <si>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</si>
  <si>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</si>
  <si>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</si>
  <si>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</si>
  <si>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</si>
  <si>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</si>
  <si>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</si>
  <si>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</si>
  <si>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</si>
  <si>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</si>
  <si>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</si>
  <si>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</si>
  <si>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</si>
  <si>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</si>
  <si>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</si>
  <si>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</si>
  <si>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</si>
  <si>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</si>
  <si>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</si>
  <si>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</si>
  <si>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</si>
  <si>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</si>
  <si>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</si>
  <si>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</si>
  <si>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</si>
  <si>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</si>
  <si>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</si>
  <si>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</si>
  <si>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</si>
  <si>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</si>
  <si>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</si>
  <si>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</si>
  <si>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</si>
  <si>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</si>
  <si>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</si>
  <si>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</si>
  <si>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</si>
  <si>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</si>
  <si>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</si>
  <si>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</si>
  <si>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</si>
  <si>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</si>
  <si>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</si>
  <si>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</si>
  <si>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</si>
  <si>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</si>
  <si>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</si>
  <si>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</si>
  <si>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</si>
  <si>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</si>
  <si>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</si>
  <si>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</si>
  <si>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</si>
  <si>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</si>
  <si>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</si>
  <si>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</si>
  <si>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</si>
  <si>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</si>
  <si>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</si>
  <si>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</si>
  <si>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</si>
  <si>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</si>
  <si>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</si>
  <si>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</si>
  <si>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</si>
  <si>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</si>
  <si>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</si>
  <si>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</si>
  <si>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</si>
  <si>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</si>
  <si>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</si>
  <si>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</si>
  <si>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</si>
  <si>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</si>
  <si>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</si>
  <si>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</si>
  <si>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</si>
  <si>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</si>
  <si>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</si>
  <si>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</si>
  <si>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</si>
  <si>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</si>
  <si>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</si>
  <si>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</si>
  <si>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</si>
  <si>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</si>
  <si>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</si>
  <si>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</si>
  <si>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</si>
  <si>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</si>
  <si>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</si>
  <si>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</si>
  <si>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</si>
  <si>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</si>
  <si>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</si>
  <si>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</si>
  <si>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</si>
  <si>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</si>
  <si>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</si>
  <si>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</si>
  <si>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</si>
  <si>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</si>
  <si>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</si>
  <si>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</si>
  <si>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</si>
  <si>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</si>
  <si>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</si>
  <si>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</si>
  <si>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</si>
  <si>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</si>
  <si>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</si>
  <si>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</si>
  <si>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</si>
  <si>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</si>
  <si>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</si>
  <si>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</si>
  <si>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</si>
  <si>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</si>
  <si>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</si>
  <si>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</si>
  <si>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</si>
  <si>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</si>
  <si>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</si>
  <si>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</si>
  <si>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</si>
  <si>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</si>
  <si>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</si>
  <si>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</si>
  <si>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</si>
  <si>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</si>
  <si>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</si>
  <si>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</si>
  <si>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</si>
  <si>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</si>
  <si>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</si>
  <si>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</si>
  <si>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</si>
  <si>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</si>
  <si>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</si>
  <si>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</si>
  <si>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</si>
  <si>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</si>
  <si>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</si>
  <si>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</si>
  <si>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</si>
  <si>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</si>
  <si>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</si>
  <si>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</si>
  <si>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</si>
  <si>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</si>
  <si>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</si>
  <si>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</si>
  <si>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</si>
  <si>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</si>
  <si>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</si>
  <si>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</si>
  <si>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</si>
  <si>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</si>
  <si>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</si>
  <si>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</si>
  <si>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</si>
  <si>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</si>
  <si>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</si>
  <si>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</si>
  <si>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</si>
  <si>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</si>
  <si>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</si>
  <si>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</si>
  <si>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</si>
  <si>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</si>
  <si>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</si>
  <si>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</si>
  <si>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</si>
  <si>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</si>
  <si>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</si>
  <si>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</si>
  <si>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</si>
  <si>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</si>
  <si>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</si>
  <si>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</si>
  <si>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</si>
  <si>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</si>
  <si>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</si>
  <si>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</si>
  <si>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</si>
  <si>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</si>
  <si>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</si>
  <si>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</si>
  <si>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</si>
  <si>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</si>
  <si>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</si>
  <si>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</si>
  <si>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</si>
  <si>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</si>
  <si>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</si>
  <si>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</si>
  <si>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</si>
  <si>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</si>
  <si>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</si>
  <si>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</si>
  <si>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</si>
  <si>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</si>
  <si>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</si>
  <si>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</si>
  <si>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</si>
  <si>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</si>
  <si>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</si>
  <si>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</si>
  <si>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</si>
  <si>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</si>
  <si>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</si>
  <si>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</si>
  <si>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</si>
  <si>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</si>
  <si>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</si>
  <si>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</si>
  <si>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</si>
  <si>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</si>
  <si>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</si>
  <si>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</si>
  <si>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</si>
  <si>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</si>
  <si>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</si>
  <si>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</si>
  <si>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</si>
  <si>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</si>
  <si>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</si>
  <si>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</si>
  <si>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</si>
  <si>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</si>
  <si>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</si>
  <si>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</si>
  <si>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</si>
  <si>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</si>
  <si>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</si>
  <si>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</si>
  <si>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</si>
  <si>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</si>
  <si>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</si>
  <si>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</si>
  <si>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</si>
  <si>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</si>
  <si>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</si>
  <si>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</si>
  <si>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</si>
  <si>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</si>
  <si>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</si>
  <si>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</si>
  <si>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</si>
  <si>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</si>
  <si>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</si>
  <si>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</si>
  <si>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</si>
  <si>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</si>
  <si>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</si>
  <si>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</si>
  <si>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</si>
  <si>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</si>
  <si>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</si>
  <si>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</si>
  <si>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</si>
  <si>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</si>
  <si>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</si>
  <si>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</si>
  <si>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</si>
  <si>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</si>
  <si>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</si>
  <si>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</si>
  <si>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</si>
  <si>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</si>
  <si>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</si>
  <si>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</si>
  <si>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</si>
  <si>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</si>
  <si>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</si>
  <si>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</si>
  <si>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</si>
  <si>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</si>
  <si>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</si>
  <si>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</si>
  <si>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</si>
  <si>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</si>
  <si>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</si>
  <si>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</si>
  <si>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</si>
  <si>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</si>
  <si>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</si>
  <si>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</si>
  <si>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</si>
  <si>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</si>
  <si>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</si>
  <si>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</si>
  <si>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</si>
  <si>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</si>
  <si>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</si>
  <si>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</si>
  <si>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</si>
  <si>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</si>
  <si>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</si>
  <si>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</si>
  <si>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</si>
  <si>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</si>
  <si>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</si>
  <si>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</si>
  <si>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</si>
  <si>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</si>
  <si>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</si>
  <si>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</si>
  <si>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</si>
  <si>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</si>
  <si>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</si>
  <si>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</si>
  <si>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</si>
  <si>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</si>
  <si>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</si>
  <si>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</si>
  <si>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</si>
  <si>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</si>
  <si>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</si>
  <si>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</si>
  <si>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</si>
  <si>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</si>
  <si>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</si>
  <si>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</si>
  <si>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</si>
  <si>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</si>
  <si>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</si>
  <si>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</si>
  <si>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</si>
  <si>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</si>
  <si>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</si>
  <si>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</si>
  <si>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</si>
  <si>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</si>
  <si>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</si>
  <si>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</si>
  <si>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</si>
  <si>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</si>
  <si>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</si>
  <si>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</si>
  <si>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</si>
  <si>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</si>
  <si>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</si>
  <si>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</si>
  <si>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</si>
  <si>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</si>
  <si>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</si>
  <si>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</si>
  <si>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</si>
  <si>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</si>
  <si>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</si>
  <si>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</si>
  <si>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</si>
  <si>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</si>
  <si>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</si>
  <si>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</si>
  <si>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</si>
  <si>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</si>
  <si>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</si>
  <si>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</si>
  <si>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</si>
  <si>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</si>
  <si>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</si>
  <si>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</si>
  <si>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</si>
  <si>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</si>
  <si>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</si>
  <si>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</si>
  <si>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</si>
  <si>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</si>
  <si>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</si>
  <si>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</si>
  <si>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</si>
  <si>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</si>
  <si>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</si>
  <si>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</si>
  <si>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</si>
  <si>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</si>
  <si>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</si>
  <si>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</si>
  <si>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</si>
  <si>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</si>
  <si>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</si>
  <si>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</si>
  <si>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</si>
  <si>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</si>
  <si>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</si>
  <si>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</si>
  <si>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</si>
  <si>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</si>
  <si>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</si>
  <si>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</si>
  <si>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</si>
  <si>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</si>
  <si>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</si>
  <si>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</si>
  <si>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</si>
  <si>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</si>
  <si>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</si>
  <si>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</si>
  <si>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</si>
  <si>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</si>
  <si>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</si>
  <si>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</si>
  <si>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</si>
  <si>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</si>
  <si>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</si>
  <si>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</si>
  <si>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</si>
  <si>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</si>
  <si>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</si>
  <si>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</si>
  <si>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</si>
  <si>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</si>
  <si>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</si>
  <si>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</si>
  <si>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</si>
  <si>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</si>
  <si>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</si>
  <si>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</si>
  <si>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</si>
  <si>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</si>
  <si>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</si>
  <si>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</si>
  <si>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</si>
  <si>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</si>
  <si>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</si>
  <si>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</si>
  <si>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</si>
  <si>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</si>
  <si>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</si>
  <si>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</si>
  <si>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</si>
  <si>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</si>
  <si>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</si>
  <si>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</si>
  <si>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</si>
  <si>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</si>
  <si>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</si>
  <si>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</si>
  <si>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</si>
  <si>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</si>
  <si>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</si>
  <si>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</si>
  <si>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</si>
  <si>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</si>
  <si>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</si>
  <si>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</si>
  <si>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</si>
  <si>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</si>
  <si>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</si>
  <si>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</si>
  <si>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</si>
  <si>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</si>
  <si>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</si>
  <si>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</si>
  <si>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</si>
  <si>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</si>
  <si>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</si>
  <si>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</si>
  <si>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</si>
  <si>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</si>
  <si>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</si>
  <si>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</si>
  <si>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</si>
  <si>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</si>
  <si>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</si>
  <si>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</si>
  <si>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</si>
  <si>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</si>
  <si>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</si>
  <si>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</si>
  <si>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</si>
  <si>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</si>
  <si>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</si>
  <si>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</si>
  <si>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</si>
  <si>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</si>
  <si>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</si>
  <si>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</si>
  <si>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</si>
  <si>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</si>
  <si>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</si>
  <si>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</si>
  <si>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</si>
  <si>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</si>
  <si>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</si>
  <si>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</si>
  <si>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</si>
  <si>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</si>
  <si>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</si>
  <si>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</si>
  <si>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</si>
  <si>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</si>
  <si>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</si>
  <si>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</si>
  <si>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</si>
  <si>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</si>
  <si>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</si>
  <si>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</si>
  <si>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</si>
  <si>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</si>
  <si>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</si>
  <si>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</si>
  <si>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</si>
  <si>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</si>
  <si>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</si>
  <si>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</si>
  <si>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</si>
  <si>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</si>
  <si>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</si>
  <si>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</si>
  <si>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</si>
  <si>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</si>
  <si>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</si>
  <si>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</si>
  <si>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</si>
  <si>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</si>
  <si>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</si>
  <si>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</si>
  <si>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</si>
  <si>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</si>
  <si>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</si>
  <si>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</si>
  <si>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</si>
  <si>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</si>
  <si>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</si>
  <si>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</si>
  <si>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</si>
  <si>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</si>
  <si>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</si>
  <si>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</si>
  <si>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</si>
  <si>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</si>
  <si>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</si>
  <si>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</si>
  <si>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</si>
  <si>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</si>
  <si>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</si>
  <si>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</si>
  <si>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</si>
  <si>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</si>
  <si>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</si>
  <si>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</si>
  <si>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</si>
  <si>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</si>
  <si>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</si>
  <si>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</si>
  <si>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</si>
  <si>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</si>
  <si>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</si>
  <si>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</si>
  <si>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</si>
  <si>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</si>
  <si>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</si>
  <si>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</si>
  <si>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</si>
  <si>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</si>
  <si>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</si>
  <si>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</si>
  <si>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</si>
  <si>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</si>
  <si>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</si>
  <si>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</si>
  <si>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</si>
  <si>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</si>
  <si>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</si>
  <si>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</si>
  <si>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</si>
  <si>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</si>
  <si>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</si>
  <si>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</si>
  <si>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</si>
  <si>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</si>
  <si>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</si>
  <si>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</si>
  <si>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</si>
  <si>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</si>
  <si>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</si>
  <si>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</si>
  <si>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</si>
  <si>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</si>
  <si>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</si>
  <si>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</si>
  <si>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</si>
  <si>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</si>
  <si>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</si>
  <si>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</si>
  <si>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</si>
  <si>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</si>
  <si>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</si>
  <si>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</si>
  <si>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</si>
  <si>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</si>
  <si>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</si>
  <si>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</si>
  <si>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</si>
  <si>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</si>
  <si>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</si>
  <si>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</si>
  <si>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</si>
  <si>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</si>
  <si>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</si>
  <si>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</si>
  <si>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</si>
  <si>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</si>
  <si>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</si>
  <si>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</si>
  <si>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</si>
  <si>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</si>
  <si>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</si>
  <si>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</si>
  <si>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</si>
  <si>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</si>
  <si>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</si>
  <si>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</si>
  <si>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</si>
  <si>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</si>
  <si>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</si>
  <si>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</si>
  <si>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</si>
  <si>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</si>
  <si>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</si>
  <si>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</si>
  <si>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</si>
  <si>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</si>
  <si>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</si>
  <si>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</si>
  <si>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</si>
  <si>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</si>
  <si>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</si>
  <si>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</si>
  <si>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</si>
  <si>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</si>
  <si>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</si>
  <si>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</si>
  <si>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</si>
  <si>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</si>
  <si>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</si>
  <si>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</si>
  <si>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</si>
  <si>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</si>
  <si>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</si>
  <si>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</si>
  <si>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</si>
  <si>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</si>
  <si>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</si>
  <si>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</si>
  <si>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</si>
  <si>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</si>
  <si>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</si>
  <si>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</si>
  <si>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</si>
  <si>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</si>
  <si>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</si>
  <si>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</si>
  <si>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</si>
  <si>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</si>
  <si>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</si>
  <si>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</si>
  <si>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</si>
  <si>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</si>
  <si>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</si>
  <si>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</si>
  <si>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</si>
  <si>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</si>
  <si>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</si>
  <si>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</si>
  <si>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</si>
  <si>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</si>
  <si>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</si>
  <si>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</si>
  <si>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</si>
  <si>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</si>
  <si>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</si>
  <si>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</si>
  <si>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</si>
  <si>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</si>
  <si>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</si>
  <si>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</si>
  <si>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</si>
  <si>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</si>
  <si>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</si>
  <si>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</si>
  <si>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</si>
  <si>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</si>
  <si>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</si>
  <si>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</si>
  <si>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</si>
  <si>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</si>
  <si>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</si>
  <si>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</si>
  <si>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</si>
  <si>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</si>
  <si>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</si>
  <si>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</si>
  <si>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</si>
  <si>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</si>
  <si>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</si>
  <si>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</si>
  <si>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</si>
  <si>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</si>
  <si>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</si>
  <si>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</si>
  <si>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</si>
  <si>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</si>
  <si>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</si>
  <si>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</si>
  <si>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</si>
  <si>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</si>
  <si>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</si>
  <si>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</si>
  <si>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</si>
  <si>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</si>
  <si>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</si>
  <si>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</si>
  <si>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</si>
  <si>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</si>
  <si>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</si>
  <si>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</si>
  <si>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</si>
  <si>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</si>
  <si>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</si>
  <si>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</si>
  <si>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</si>
  <si>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</si>
  <si>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</si>
  <si>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</si>
  <si>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</si>
  <si>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</si>
  <si>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</si>
  <si>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</si>
  <si>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</si>
  <si>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</si>
  <si>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</si>
  <si>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</si>
  <si>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</si>
  <si>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</si>
  <si>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</si>
  <si>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</si>
  <si>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</si>
  <si>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</si>
  <si>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</si>
  <si>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</si>
  <si>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</si>
  <si>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</si>
  <si>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</si>
  <si>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</si>
  <si>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</si>
  <si>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</si>
  <si>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</si>
  <si>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</si>
  <si>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</si>
  <si>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</si>
  <si>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</si>
  <si>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</si>
  <si>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</si>
  <si>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</si>
  <si>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</si>
  <si>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</si>
  <si>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</si>
  <si>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</si>
  <si>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</si>
  <si>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</si>
  <si>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</si>
  <si>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</si>
  <si>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</si>
  <si>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</si>
  <si>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</si>
  <si>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</si>
  <si>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</si>
  <si>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</si>
  <si>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</si>
  <si>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</si>
  <si>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</si>
  <si>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</si>
  <si>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</si>
  <si>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</si>
  <si>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</si>
  <si>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</si>
  <si>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</si>
  <si>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</si>
  <si>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</si>
  <si>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</si>
  <si>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</si>
  <si>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</si>
  <si>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</si>
  <si>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</si>
  <si>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</si>
  <si>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</si>
  <si>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</si>
  <si>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</si>
  <si>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</si>
  <si>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</si>
  <si>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</si>
  <si>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</si>
  <si>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</si>
  <si>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</si>
  <si>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</si>
  <si>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</si>
  <si>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</si>
  <si>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</si>
  <si>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</si>
  <si>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</si>
  <si>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</si>
  <si>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</si>
  <si>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</si>
  <si>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</si>
  <si>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</si>
  <si>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</si>
  <si>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</si>
  <si>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</si>
  <si>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</si>
  <si>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</si>
  <si>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</si>
  <si>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</si>
  <si>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</si>
  <si>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</si>
  <si>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</si>
  <si>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</si>
  <si>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</si>
  <si>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</si>
  <si>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</si>
  <si>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</si>
  <si>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</si>
  <si>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</si>
  <si>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</si>
  <si>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</si>
  <si>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</si>
  <si>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</si>
  <si>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</si>
  <si>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</si>
  <si>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</si>
  <si>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</si>
  <si>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</si>
  <si>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</si>
  <si>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</si>
  <si>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</si>
  <si>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</si>
  <si>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</si>
  <si>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</si>
  <si>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</si>
  <si>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</si>
  <si>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</si>
  <si>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</si>
  <si>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</si>
  <si>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</si>
  <si>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</si>
  <si>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</si>
  <si>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</si>
  <si>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</si>
  <si>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</si>
  <si>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</si>
  <si>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</si>
  <si>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</si>
  <si>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</si>
  <si>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</si>
  <si>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</si>
  <si>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</si>
  <si>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</si>
  <si>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</si>
  <si>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</si>
  <si>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</si>
  <si>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</si>
  <si>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</si>
  <si>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</si>
  <si>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</si>
  <si>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</si>
  <si>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</si>
  <si>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</si>
  <si>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</si>
  <si>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</si>
  <si>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</si>
  <si>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</si>
  <si>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</si>
  <si>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</si>
  <si>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</si>
  <si>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</si>
  <si>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</si>
  <si>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</si>
  <si>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</si>
  <si>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</si>
  <si>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</si>
  <si>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</si>
  <si>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</si>
  <si>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</si>
  <si>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</si>
  <si>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</si>
  <si>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</si>
  <si>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</si>
  <si>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</si>
  <si>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</si>
  <si>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</si>
  <si>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</si>
  <si>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</si>
  <si>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</si>
  <si>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</si>
  <si>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</si>
  <si>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</si>
  <si>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</si>
  <si>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</si>
  <si>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</si>
  <si>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</si>
  <si>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</si>
  <si>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</si>
  <si>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</si>
  <si>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</si>
  <si>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</si>
  <si>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</si>
  <si>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</si>
  <si>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</si>
  <si>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</si>
  <si>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</si>
  <si>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</si>
  <si>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</si>
  <si>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</si>
  <si>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</si>
  <si>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</si>
  <si>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</si>
  <si>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</si>
  <si>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</si>
  <si>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</si>
  <si>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</si>
  <si>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</si>
  <si>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</si>
  <si>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</si>
  <si>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</si>
  <si>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</si>
  <si>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</si>
  <si>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</si>
  <si>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</si>
  <si>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</si>
  <si>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</si>
  <si>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</si>
  <si>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</si>
  <si>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</si>
  <si>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</si>
  <si>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</si>
  <si>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</si>
  <si>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</si>
  <si>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</si>
  <si>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</si>
  <si>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</si>
  <si>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</si>
  <si>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</si>
  <si>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</si>
  <si>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</si>
  <si>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</si>
  <si>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</si>
  <si>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</si>
  <si>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</si>
  <si>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</si>
  <si>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</si>
  <si>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</si>
  <si>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</si>
  <si>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</si>
  <si>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</si>
  <si>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</si>
  <si>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</si>
  <si>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</si>
  <si>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</si>
  <si>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</si>
  <si>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</si>
  <si>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</si>
  <si>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</si>
  <si>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</si>
  <si>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</si>
  <si>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</si>
  <si>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</si>
  <si>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</si>
  <si>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</si>
  <si>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</si>
  <si>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</si>
  <si>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</si>
  <si>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</si>
  <si>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</si>
  <si>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</si>
  <si>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</si>
  <si>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</si>
  <si>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</si>
  <si>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</si>
  <si>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</si>
  <si>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</si>
  <si>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</si>
  <si>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</si>
  <si>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</si>
  <si>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</si>
  <si>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</si>
  <si>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</si>
  <si>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</si>
  <si>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</si>
  <si>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</si>
  <si>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</si>
  <si>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</si>
  <si>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</si>
  <si>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</si>
  <si>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</si>
  <si>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</si>
  <si>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</si>
  <si>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</si>
  <si>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</si>
  <si>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</si>
  <si>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</si>
  <si>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</si>
  <si>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</si>
  <si>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</si>
  <si>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</si>
  <si>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</si>
  <si>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</si>
  <si>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</si>
  <si>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</si>
  <si>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</si>
  <si>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</si>
  <si>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</si>
  <si>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</si>
  <si>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</si>
  <si>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</si>
  <si>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</si>
  <si>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</si>
  <si>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</si>
  <si>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</si>
  <si>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</si>
  <si>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</si>
  <si>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</si>
  <si>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</si>
  <si>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</si>
  <si>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</si>
  <si>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</si>
  <si>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</si>
  <si>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</si>
  <si>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</si>
  <si>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</si>
  <si>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</si>
  <si>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</si>
  <si>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</si>
  <si>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</si>
  <si>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</si>
  <si>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</si>
  <si>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</si>
  <si>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</si>
  <si>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</si>
  <si>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</si>
  <si>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</si>
  <si>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</si>
  <si>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</si>
  <si>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</si>
  <si>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</si>
  <si>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</si>
  <si>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</si>
  <si>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</si>
  <si>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</si>
  <si>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</si>
  <si>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</si>
  <si>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</si>
  <si>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</si>
  <si>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</si>
  <si>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</si>
  <si>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</si>
  <si>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</si>
  <si>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</si>
  <si>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</si>
  <si>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</si>
  <si>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</si>
  <si>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</si>
  <si>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</si>
  <si>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</si>
  <si>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</si>
  <si>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</si>
  <si>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</si>
  <si>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</si>
  <si>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</si>
  <si>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</si>
  <si>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</si>
  <si>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</si>
  <si>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</si>
  <si>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</si>
  <si>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</si>
  <si>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</si>
  <si>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</si>
  <si>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</si>
  <si>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</si>
  <si>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</si>
  <si>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</si>
  <si>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</si>
  <si>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</si>
  <si>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</si>
  <si>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</si>
  <si>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</si>
  <si>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</si>
  <si>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</si>
  <si>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</si>
  <si>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</si>
  <si>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</si>
  <si>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</si>
  <si>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</si>
  <si>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</si>
  <si>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</si>
  <si>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</si>
  <si>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</si>
  <si>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</si>
  <si>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</si>
  <si>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</si>
  <si>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</si>
  <si>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</si>
  <si>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</si>
  <si>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</si>
  <si>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</si>
  <si>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</si>
  <si>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</si>
  <si>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</si>
  <si>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</si>
  <si>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</si>
  <si>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</si>
  <si>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</si>
  <si>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</si>
  <si>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</si>
  <si>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</si>
  <si>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</si>
  <si>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</si>
  <si>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</si>
  <si>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</si>
  <si>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</si>
  <si>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</si>
  <si>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</si>
  <si>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</si>
  <si>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</si>
  <si>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</si>
  <si>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</si>
  <si>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</si>
  <si>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</si>
  <si>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</si>
  <si>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</si>
  <si>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</si>
  <si>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</si>
  <si>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</si>
  <si>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</si>
  <si>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</si>
  <si>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</si>
  <si>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</si>
  <si>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</si>
  <si>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</si>
  <si>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</si>
  <si>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</si>
  <si>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</si>
  <si>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</si>
  <si>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</si>
  <si>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</si>
  <si>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</si>
  <si>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</si>
  <si>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</si>
  <si>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</si>
  <si>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</si>
  <si>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</si>
  <si>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</si>
  <si>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</si>
  <si>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</si>
  <si>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</si>
  <si>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</si>
  <si>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</si>
  <si>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</si>
  <si>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</si>
  <si>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</si>
  <si>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</si>
  <si>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</si>
  <si>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</si>
  <si>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</si>
  <si>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</si>
  <si>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</si>
  <si>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</si>
  <si>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</si>
  <si>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</si>
  <si>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</si>
  <si>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</si>
  <si>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</si>
  <si>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</si>
  <si>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</si>
  <si>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</si>
  <si>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</si>
  <si>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</si>
  <si>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</si>
  <si>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</si>
  <si>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</si>
  <si>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</si>
  <si>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</si>
  <si>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</si>
  <si>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</si>
  <si>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</si>
  <si>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</si>
  <si>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</si>
  <si>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</si>
  <si>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</si>
  <si>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</si>
  <si>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</si>
  <si>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</si>
  <si>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</si>
  <si>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</si>
  <si>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</si>
  <si>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</si>
  <si>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</si>
  <si>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</si>
  <si>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</si>
  <si>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</si>
  <si>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</si>
  <si>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</si>
  <si>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</si>
  <si>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</si>
  <si>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</si>
  <si>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</si>
  <si>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</si>
  <si>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</si>
  <si>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</si>
  <si>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</si>
  <si>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</si>
  <si>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</si>
  <si>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</si>
  <si>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</si>
  <si>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</si>
  <si>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</si>
  <si>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</si>
  <si>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</si>
  <si>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</si>
  <si>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</si>
  <si>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</si>
  <si>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</si>
  <si>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</si>
  <si>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</si>
  <si>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</si>
  <si>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</si>
  <si>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</si>
  <si>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</si>
  <si>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</si>
  <si>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</si>
  <si>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</si>
  <si>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</si>
  <si>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</si>
  <si>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</si>
  <si>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</si>
  <si>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</si>
  <si>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</si>
  <si>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</si>
  <si>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</si>
  <si>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</si>
  <si>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</si>
  <si>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</si>
  <si>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</si>
  <si>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</si>
  <si>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</si>
  <si>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</si>
  <si>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</si>
  <si>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</si>
  <si>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</si>
  <si>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</si>
  <si>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</si>
  <si>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</si>
  <si>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</si>
  <si>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</si>
  <si>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</si>
  <si>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</si>
  <si>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</si>
  <si>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</si>
  <si>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</si>
  <si>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</si>
  <si>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</si>
  <si>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</si>
  <si>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</si>
  <si>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</si>
  <si>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</si>
  <si>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</si>
  <si>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</si>
  <si>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</si>
  <si>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</si>
  <si>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</si>
  <si>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</si>
  <si>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</si>
  <si>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</si>
  <si>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</si>
  <si>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</si>
  <si>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</si>
  <si>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</si>
  <si>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</si>
  <si>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</si>
  <si>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</si>
  <si>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</si>
  <si>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</si>
  <si>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</si>
  <si>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</si>
  <si>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</si>
  <si>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</si>
  <si>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</si>
  <si>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</si>
  <si>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</si>
  <si>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</si>
  <si>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</si>
  <si>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</si>
  <si>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</si>
  <si>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</si>
  <si>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</si>
  <si>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</si>
  <si>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</si>
  <si>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</si>
  <si>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</si>
  <si>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</si>
  <si>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</si>
  <si>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</si>
  <si>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</si>
  <si>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</si>
  <si>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</si>
  <si>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</si>
  <si>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</si>
  <si>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</si>
  <si>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</si>
  <si>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</si>
  <si>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</si>
  <si>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</si>
  <si>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</si>
  <si>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</si>
  <si>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</si>
  <si>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</si>
  <si>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</si>
  <si>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</si>
  <si>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</si>
  <si>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</si>
  <si>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</si>
  <si>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</si>
  <si>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</si>
  <si>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</si>
  <si>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</si>
  <si>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</si>
  <si>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</si>
  <si>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</si>
  <si>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</si>
  <si>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</si>
  <si>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</si>
  <si>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</si>
  <si>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</si>
  <si>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</si>
  <si>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</si>
  <si>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</si>
  <si>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</si>
  <si>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</si>
  <si>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</si>
  <si>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</si>
  <si>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</si>
  <si>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</si>
  <si>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</si>
  <si>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</si>
  <si>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</si>
  <si>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</si>
  <si>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</si>
  <si>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</si>
  <si>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</si>
  <si>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</si>
  <si>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</si>
  <si>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</si>
  <si>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</si>
  <si>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</si>
  <si>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</si>
  <si>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</si>
  <si>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</si>
  <si>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</si>
  <si>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</si>
  <si>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</si>
  <si>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</si>
  <si>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</si>
  <si>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</si>
  <si>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</si>
  <si>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</si>
  <si>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</si>
  <si>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</si>
  <si>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</si>
  <si>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</si>
  <si>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</si>
  <si>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</si>
  <si>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</si>
  <si>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</si>
  <si>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</si>
  <si>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</si>
  <si>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</si>
  <si>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</si>
  <si>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</si>
  <si>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</si>
  <si>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</si>
  <si>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</si>
  <si>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</si>
  <si>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</si>
  <si>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</si>
  <si>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</si>
  <si>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</si>
  <si>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</si>
  <si>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</si>
  <si>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</si>
  <si>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</si>
  <si>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</si>
  <si>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</si>
  <si>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</si>
  <si>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</si>
  <si>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</si>
  <si>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</si>
  <si>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</si>
  <si>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</si>
  <si>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</si>
  <si>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</si>
  <si>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</si>
  <si>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</si>
  <si>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</si>
  <si>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</si>
  <si>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</si>
  <si>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</si>
  <si>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</si>
  <si>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</si>
  <si>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</si>
  <si>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</si>
  <si>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</si>
  <si>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</si>
  <si>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</si>
  <si>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</si>
  <si>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</si>
  <si>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</si>
  <si>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</si>
  <si>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</si>
  <si>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</si>
  <si>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</si>
  <si>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</si>
  <si>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</si>
  <si>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</si>
  <si>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</si>
  <si>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</si>
  <si>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</si>
  <si>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</si>
  <si>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</si>
  <si>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</si>
  <si>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</si>
  <si>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</si>
  <si>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</si>
  <si>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</si>
  <si>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</si>
  <si>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</si>
  <si>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</si>
  <si>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</si>
  <si>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</si>
  <si>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</si>
  <si>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</si>
  <si>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</si>
  <si>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</si>
  <si>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</si>
  <si>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</si>
  <si>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</si>
  <si>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</si>
  <si>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</si>
  <si>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</si>
  <si>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</si>
  <si>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</si>
  <si>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</si>
  <si>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</si>
  <si>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</si>
  <si>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</si>
  <si>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</si>
  <si>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</si>
  <si>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</si>
  <si>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</si>
  <si>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</si>
  <si>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</si>
  <si>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</si>
  <si>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</si>
  <si>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</si>
  <si>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</si>
  <si>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</si>
  <si>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</si>
  <si>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</si>
  <si>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</si>
  <si>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</si>
  <si>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</si>
  <si>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</si>
  <si>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</si>
  <si>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</si>
  <si>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</si>
  <si>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</si>
  <si>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</si>
  <si>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</si>
  <si>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</si>
  <si>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</si>
  <si>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</si>
  <si>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</si>
  <si>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</si>
  <si>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</si>
  <si>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</si>
  <si>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</si>
  <si>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</si>
  <si>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</si>
  <si>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</si>
  <si>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</si>
  <si>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</si>
  <si>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</si>
  <si>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</si>
  <si>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</si>
  <si>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</si>
  <si>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</si>
  <si>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</si>
  <si>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</si>
  <si>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</si>
  <si>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</si>
  <si>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</si>
  <si>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</si>
  <si>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</si>
  <si>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</si>
  <si>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</si>
  <si>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</si>
  <si>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</si>
  <si>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</si>
  <si>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</si>
  <si>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</si>
  <si>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</si>
  <si>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</si>
  <si>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</si>
  <si>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</si>
  <si>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</si>
  <si>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</si>
  <si>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</si>
  <si>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</si>
  <si>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</si>
  <si>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</si>
  <si>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</si>
  <si>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</si>
  <si>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</si>
  <si>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</si>
  <si>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</si>
  <si>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</si>
  <si>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</si>
  <si>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</si>
  <si>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</si>
  <si>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</si>
  <si>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</si>
  <si>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</si>
  <si>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</si>
  <si>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</si>
  <si>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</si>
  <si>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</si>
  <si>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</si>
  <si>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</si>
  <si>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</si>
  <si>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</si>
  <si>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</si>
  <si>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</si>
  <si>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</si>
  <si>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</si>
  <si>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</si>
  <si>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</si>
  <si>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</si>
  <si>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</si>
  <si>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</si>
  <si>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</si>
  <si>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</si>
  <si>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</si>
  <si>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</si>
  <si>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</si>
  <si>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</si>
  <si>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</si>
  <si>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</si>
  <si>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</si>
  <si>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</si>
  <si>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</si>
  <si>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</si>
  <si>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</si>
  <si>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</si>
  <si>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</si>
  <si>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</si>
  <si>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</si>
  <si>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</si>
  <si>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</si>
  <si>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</si>
  <si>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</si>
  <si>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</si>
  <si>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</si>
  <si>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</si>
  <si>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</si>
  <si>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</si>
  <si>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</si>
  <si>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</si>
  <si>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</si>
  <si>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</si>
  <si>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</si>
  <si>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</si>
  <si>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</si>
  <si>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</si>
  <si>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</si>
  <si>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</si>
  <si>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</si>
  <si>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</si>
  <si>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</si>
  <si>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</si>
  <si>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</si>
  <si>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</si>
  <si>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</si>
  <si>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</si>
  <si>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</si>
  <si>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</si>
  <si>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</si>
  <si>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</si>
  <si>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</si>
  <si>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</si>
  <si>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</si>
  <si>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</si>
  <si>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</si>
  <si>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</si>
  <si>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</si>
  <si>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</si>
  <si>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</si>
  <si>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</si>
  <si>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</si>
  <si>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</si>
  <si>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</si>
  <si>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</si>
  <si>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</si>
  <si>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</si>
  <si>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</si>
  <si>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</si>
  <si>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</si>
  <si>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</si>
  <si>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</si>
  <si>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</si>
  <si>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</si>
  <si>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</si>
  <si>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</si>
  <si>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</si>
  <si>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</si>
  <si>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</si>
  <si>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</si>
  <si>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</si>
  <si>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</si>
  <si>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</si>
  <si>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</si>
  <si>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</si>
  <si>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</si>
  <si>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</si>
  <si>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</si>
  <si>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</si>
  <si>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</si>
  <si>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</si>
  <si>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</si>
  <si>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</si>
  <si>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</si>
  <si>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</si>
  <si>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</si>
  <si>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</si>
  <si>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</si>
  <si>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</si>
  <si>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</si>
  <si>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</si>
  <si>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</si>
  <si>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</si>
  <si>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</si>
  <si>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</si>
  <si>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</si>
  <si>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</si>
  <si>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</si>
  <si>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</si>
  <si>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</si>
  <si>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</si>
  <si>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</si>
  <si>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</si>
  <si>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</si>
  <si>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</si>
  <si>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</si>
  <si>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</si>
  <si>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</si>
  <si>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</si>
  <si>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</si>
  <si>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</si>
  <si>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</si>
  <si>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</si>
  <si>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</si>
  <si>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</si>
  <si>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</si>
  <si>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</si>
  <si>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</si>
  <si>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</si>
  <si>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</si>
  <si>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</si>
  <si>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</si>
  <si>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</si>
  <si>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</si>
  <si>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</si>
  <si>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</si>
  <si>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</si>
  <si>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</si>
  <si>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</si>
  <si>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</si>
  <si>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</si>
  <si>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</si>
  <si>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</si>
  <si>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</si>
  <si>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</si>
  <si>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</si>
  <si>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</si>
  <si>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</si>
  <si>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</si>
  <si>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</si>
  <si>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</si>
  <si>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</si>
  <si>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</si>
  <si>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</si>
  <si>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</si>
  <si>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</si>
  <si>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</si>
  <si>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</si>
  <si>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</si>
  <si>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</si>
  <si>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</si>
  <si>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</si>
  <si>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</si>
  <si>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</si>
  <si>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</si>
  <si>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</si>
  <si>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</si>
  <si>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</si>
  <si>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</si>
  <si>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</si>
  <si>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</si>
  <si>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</si>
  <si>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</si>
  <si>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</si>
  <si>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</si>
  <si>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</si>
  <si>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</si>
  <si>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</si>
  <si>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</si>
  <si>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</si>
  <si>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</si>
  <si>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</si>
  <si>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</si>
  <si>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</si>
  <si>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</si>
  <si>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</si>
  <si>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</si>
  <si>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</si>
  <si>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</si>
  <si>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</si>
  <si>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</si>
  <si>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</si>
  <si>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</si>
  <si>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</si>
  <si>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</si>
  <si>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</si>
  <si>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</si>
  <si>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</si>
  <si>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</si>
  <si>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</si>
  <si>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</si>
  <si>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</si>
  <si>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</si>
  <si>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</si>
  <si>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</si>
  <si>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</si>
  <si>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</si>
  <si>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</si>
  <si>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</si>
  <si>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</si>
  <si>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</si>
  <si>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</si>
  <si>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</si>
  <si>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</si>
  <si>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</si>
  <si>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</si>
  <si>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</si>
  <si>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</si>
  <si>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</si>
  <si>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</si>
  <si>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</si>
  <si>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</si>
  <si>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</si>
  <si>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</si>
  <si>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</si>
  <si>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</si>
  <si>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</si>
  <si>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</si>
  <si>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</si>
  <si>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</si>
  <si>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</si>
  <si>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</si>
  <si>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</si>
  <si>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</si>
  <si>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</si>
  <si>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</si>
  <si>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</si>
  <si>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</si>
  <si>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</si>
  <si>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</si>
  <si>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</si>
  <si>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</si>
  <si>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</si>
  <si>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</si>
  <si>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</si>
  <si>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</si>
  <si>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</si>
  <si>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</si>
  <si>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</si>
  <si>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</si>
  <si>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</si>
  <si>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</si>
  <si>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</si>
  <si>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</si>
  <si>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</si>
  <si>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</si>
  <si>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</si>
  <si>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</si>
  <si>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</si>
  <si>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</si>
  <si>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</si>
  <si>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</si>
  <si>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</si>
  <si>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</si>
  <si>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</si>
  <si>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</si>
  <si>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</si>
  <si>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</si>
  <si>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</si>
  <si>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</si>
  <si>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</si>
  <si>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</si>
  <si>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</si>
  <si>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</si>
  <si>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</si>
  <si>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</si>
  <si>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</si>
  <si>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</si>
  <si>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</si>
  <si>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</si>
  <si>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</si>
  <si>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</si>
  <si>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</si>
  <si>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</si>
  <si>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</si>
  <si>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</si>
  <si>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</si>
  <si>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</si>
  <si>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</si>
  <si>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</si>
  <si>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</si>
  <si>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</si>
  <si>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</si>
  <si>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</si>
  <si>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</si>
  <si>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</si>
  <si>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</si>
  <si>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</si>
  <si>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</si>
  <si>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</si>
  <si>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</si>
  <si>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</si>
  <si>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</si>
  <si>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</si>
  <si>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</si>
  <si>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</si>
  <si>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</si>
  <si>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</si>
  <si>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</si>
  <si>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</si>
  <si>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</si>
  <si>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</si>
  <si>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</si>
  <si>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</si>
  <si>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</si>
  <si>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</si>
  <si>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</si>
  <si>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</si>
  <si>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</si>
  <si>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</si>
  <si>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</si>
  <si>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</si>
  <si>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</si>
  <si>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</si>
  <si>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</si>
  <si>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</si>
  <si>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</si>
  <si>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</si>
  <si>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</si>
  <si>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</si>
  <si>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</si>
  <si>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</si>
  <si>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</si>
  <si>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</si>
  <si>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</si>
  <si>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</si>
  <si>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</si>
  <si>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</si>
  <si>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</si>
  <si>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</si>
  <si>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</si>
  <si>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</si>
  <si>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</si>
  <si>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</si>
  <si>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</si>
  <si>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</si>
  <si>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</si>
  <si>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</si>
  <si>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</si>
  <si>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</si>
  <si>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</si>
  <si>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</si>
  <si>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</si>
  <si>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</si>
  <si>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</si>
  <si>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</si>
  <si>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</si>
  <si>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</si>
  <si>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</si>
  <si>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</si>
  <si>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</si>
  <si>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</si>
  <si>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</si>
  <si>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</si>
  <si>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</si>
  <si>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</si>
  <si>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</si>
  <si>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</si>
  <si>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</si>
  <si>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</si>
  <si>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</si>
  <si>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</si>
  <si>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</si>
  <si>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</si>
  <si>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</si>
  <si>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</si>
  <si>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</si>
  <si>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</si>
  <si>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</si>
  <si>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</si>
  <si>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</si>
  <si>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</si>
  <si>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</si>
  <si>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</si>
  <si>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</si>
  <si>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</si>
  <si>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</si>
  <si>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</si>
  <si>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</si>
  <si>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</si>
  <si>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</si>
  <si>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</si>
  <si>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</si>
  <si>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</si>
  <si>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</si>
  <si>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</si>
  <si>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</si>
  <si>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</si>
  <si>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</si>
  <si>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</si>
  <si>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</si>
  <si>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</si>
  <si>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</si>
  <si>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</si>
  <si>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</si>
  <si>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</si>
  <si>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</si>
  <si>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</si>
  <si>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</si>
  <si>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</si>
  <si>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</si>
  <si>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</si>
  <si>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</si>
  <si>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</si>
  <si>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</si>
  <si>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</si>
  <si>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</si>
  <si>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</si>
  <si>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</si>
  <si>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</si>
  <si>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</si>
  <si>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</si>
  <si>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</si>
  <si>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</si>
  <si>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</si>
  <si>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</si>
  <si>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</si>
  <si>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</si>
  <si>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</si>
  <si>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</si>
  <si>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</si>
  <si>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</si>
  <si>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</si>
  <si>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</si>
  <si>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</si>
  <si>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</si>
  <si>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</si>
  <si>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</si>
  <si>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</si>
  <si>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</si>
  <si>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</si>
  <si>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</si>
  <si>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</si>
  <si>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</si>
  <si>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</si>
  <si>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</si>
  <si>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</si>
  <si>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</si>
  <si>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</si>
  <si>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</si>
  <si>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</si>
  <si>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</si>
  <si>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</si>
  <si>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</si>
  <si>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</si>
  <si>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</si>
  <si>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</si>
  <si>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</si>
  <si>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</si>
  <si>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</si>
  <si>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</si>
  <si>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</si>
  <si>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</si>
  <si>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</si>
  <si>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</si>
  <si>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</si>
  <si>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</si>
  <si>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</si>
  <si>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</si>
  <si>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</si>
  <si>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</si>
  <si>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</si>
  <si>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</si>
  <si>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</si>
  <si>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</si>
  <si>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</si>
  <si>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</si>
  <si>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</si>
  <si>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</si>
  <si>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</si>
  <si>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</si>
  <si>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</si>
  <si>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</si>
  <si>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</si>
  <si>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</si>
  <si>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</si>
  <si>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</si>
  <si>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</si>
  <si>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</si>
  <si>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</si>
  <si>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</si>
  <si>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</si>
  <si>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</si>
  <si>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</si>
  <si>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</si>
  <si>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</si>
  <si>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</si>
  <si>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</si>
  <si>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</si>
  <si>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</si>
  <si>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</si>
  <si>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</si>
  <si>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</si>
  <si>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</si>
  <si>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</si>
  <si>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</si>
  <si>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</si>
  <si>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</si>
  <si>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</si>
  <si>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</si>
  <si>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</si>
  <si>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</si>
  <si>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</si>
  <si>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</si>
  <si>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</si>
  <si>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</si>
  <si>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</si>
  <si>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</si>
  <si>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</si>
  <si>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</si>
  <si>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</si>
  <si>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</si>
  <si>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</si>
  <si>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</si>
  <si>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</si>
  <si>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</si>
  <si>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</si>
  <si>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</si>
  <si>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</si>
  <si>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</si>
  <si>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</si>
  <si>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</si>
  <si>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</si>
  <si>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</si>
  <si>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</si>
  <si>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</si>
  <si>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</si>
  <si>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</si>
  <si>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</si>
  <si>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</si>
  <si>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</si>
  <si>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</si>
  <si>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</si>
  <si>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</si>
  <si>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</si>
  <si>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</si>
  <si>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</si>
  <si>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</si>
  <si>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</si>
  <si>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</si>
  <si>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</si>
  <si>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</si>
  <si>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</si>
  <si>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</si>
  <si>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</si>
  <si>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</si>
  <si>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</si>
  <si>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</si>
  <si>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</si>
  <si>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</si>
  <si>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</si>
  <si>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</si>
  <si>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</si>
  <si>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</si>
  <si>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</si>
  <si>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</si>
  <si>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</si>
  <si>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</si>
  <si>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</si>
  <si>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</si>
  <si>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</si>
  <si>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</si>
  <si>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</si>
  <si>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</si>
  <si>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</si>
  <si>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</si>
  <si>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</si>
  <si>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</si>
  <si>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</si>
  <si>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</si>
  <si>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</si>
  <si>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</si>
  <si>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</si>
  <si>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</si>
  <si>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</si>
  <si>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</si>
  <si>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</si>
  <si>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</si>
  <si>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</si>
  <si>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</si>
  <si>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</si>
  <si>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</si>
  <si>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</si>
  <si>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</si>
  <si>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</si>
  <si>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</si>
  <si>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</si>
  <si>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</si>
  <si>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</si>
  <si>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</si>
  <si>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</si>
  <si>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</si>
  <si>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</si>
  <si>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</si>
  <si>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</si>
  <si>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</si>
  <si>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</si>
  <si>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</si>
  <si>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</si>
  <si>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</si>
  <si>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</si>
  <si>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</si>
  <si>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</si>
  <si>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</si>
  <si>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</si>
  <si>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</si>
  <si>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</si>
  <si>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</si>
  <si>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</si>
  <si>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</si>
  <si>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</si>
  <si>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</si>
  <si>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</si>
  <si>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</si>
  <si>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</si>
  <si>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</si>
  <si>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</si>
  <si>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</si>
  <si>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</si>
  <si>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</si>
  <si>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</si>
  <si>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</si>
  <si>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</si>
  <si>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</si>
  <si>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</si>
  <si>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</si>
  <si>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</si>
  <si>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</si>
  <si>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</si>
  <si>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</si>
  <si>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</si>
  <si>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</si>
  <si>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</si>
  <si>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</si>
  <si>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</si>
  <si>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</si>
  <si>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</si>
  <si>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</si>
  <si>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</si>
  <si>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</si>
  <si>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</si>
  <si>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</si>
  <si>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</si>
  <si>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</si>
  <si>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</si>
  <si>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</si>
  <si>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</si>
  <si>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</si>
  <si>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</si>
  <si>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</si>
  <si>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</si>
  <si>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</si>
  <si>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</si>
  <si>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</si>
  <si>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</si>
  <si>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</si>
  <si>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</si>
  <si>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</si>
  <si>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</si>
  <si>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</si>
  <si>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</si>
  <si>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</si>
  <si>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</si>
  <si>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</si>
  <si>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</si>
  <si>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</si>
  <si>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</si>
  <si>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</si>
  <si>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</si>
  <si>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</si>
  <si>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</si>
  <si>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</si>
  <si>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</si>
  <si>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</si>
  <si>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</si>
  <si>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</si>
  <si>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</si>
  <si>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</si>
  <si>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</si>
  <si>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</si>
  <si>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</si>
  <si>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</si>
  <si>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</si>
  <si>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</si>
  <si>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</si>
  <si>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</si>
  <si>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</si>
  <si>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</si>
  <si>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</si>
  <si>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</si>
  <si>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</si>
  <si>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</si>
  <si>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</si>
  <si>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</si>
  <si>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</si>
  <si>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</si>
  <si>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</si>
  <si>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</si>
  <si>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</si>
  <si>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</si>
  <si>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</si>
  <si>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</si>
  <si>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</si>
  <si>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</si>
  <si>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</si>
  <si>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</si>
  <si>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</si>
  <si>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</si>
  <si>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</si>
  <si>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</si>
  <si>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</si>
  <si>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</si>
  <si>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</si>
  <si>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</si>
  <si>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</si>
  <si>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</si>
  <si>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</si>
  <si>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</si>
  <si>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</si>
  <si>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</si>
  <si>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</si>
  <si>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</si>
  <si>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</si>
  <si>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</si>
  <si>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</si>
  <si>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</si>
  <si>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</si>
  <si>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</si>
  <si>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</si>
  <si>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</si>
  <si>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</si>
  <si>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</si>
  <si>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</si>
  <si>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</si>
  <si>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</si>
  <si>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</si>
  <si>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</si>
  <si>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</si>
  <si>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</si>
  <si>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</si>
  <si>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</si>
  <si>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</si>
  <si>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</si>
  <si>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</si>
  <si>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</si>
  <si>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</si>
  <si>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</si>
  <si>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</si>
  <si>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</si>
  <si>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</si>
  <si>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</si>
  <si>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</si>
  <si>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</si>
  <si>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</si>
  <si>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</si>
  <si>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</si>
  <si>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</si>
  <si>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</si>
  <si>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</si>
  <si>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</si>
  <si>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</si>
  <si>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</si>
  <si>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</si>
  <si>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</si>
  <si>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</si>
  <si>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</si>
  <si>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</si>
  <si>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</si>
  <si>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</si>
  <si>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</si>
  <si>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</si>
  <si>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</si>
  <si>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</si>
  <si>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</si>
  <si>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</si>
  <si>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</si>
  <si>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</si>
  <si>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</si>
  <si>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</si>
  <si>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</si>
  <si>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</si>
  <si>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</si>
  <si>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</si>
  <si>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</si>
  <si>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</si>
  <si>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</si>
  <si>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</si>
  <si>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</si>
  <si>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</si>
  <si>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</si>
  <si>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</si>
  <si>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</si>
  <si>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</si>
  <si>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</si>
  <si>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</si>
  <si>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</si>
  <si>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</si>
  <si>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</si>
  <si>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</si>
  <si>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</si>
  <si>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</si>
  <si>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</si>
  <si>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</si>
  <si>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</si>
  <si>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</si>
  <si>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</si>
  <si>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</si>
  <si>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</si>
  <si>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</si>
  <si>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</si>
  <si>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</si>
  <si>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</si>
  <si>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</si>
  <si>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</si>
  <si>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</si>
  <si>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</si>
  <si>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</si>
  <si>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</si>
  <si>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</si>
  <si>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</si>
  <si>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</si>
  <si>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</si>
  <si>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</si>
  <si>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</si>
  <si>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</si>
  <si>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</si>
  <si>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</si>
  <si>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</si>
  <si>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</si>
  <si>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</si>
  <si>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</si>
  <si>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</si>
  <si>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</si>
  <si>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</si>
  <si>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</si>
  <si>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</si>
  <si>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</si>
  <si>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</si>
  <si>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</si>
  <si>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</si>
  <si>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</si>
  <si>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</si>
  <si>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</si>
  <si>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</si>
  <si>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</si>
  <si>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</si>
  <si>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</si>
  <si>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</si>
  <si>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</si>
  <si>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</si>
  <si>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</si>
  <si>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</si>
  <si>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</si>
  <si>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</si>
  <si>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</si>
  <si>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</si>
  <si>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</si>
  <si>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</si>
  <si>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</si>
  <si>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</si>
  <si>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</si>
  <si>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</si>
  <si>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</si>
  <si>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</si>
  <si>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</si>
  <si>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</si>
  <si>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</si>
  <si>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</si>
  <si>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</si>
  <si>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</si>
  <si>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</si>
  <si>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</si>
  <si>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</si>
  <si>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</si>
  <si>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</si>
  <si>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</si>
  <si>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</si>
  <si>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</si>
  <si>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</si>
  <si>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</si>
  <si>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</si>
  <si>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</si>
  <si>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</si>
  <si>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</si>
  <si>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</si>
  <si>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</si>
  <si>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</si>
  <si>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</si>
  <si>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</si>
  <si>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</si>
  <si>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</si>
  <si>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</si>
  <si>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</si>
  <si>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</si>
  <si>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</si>
  <si>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</si>
  <si>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</si>
  <si>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</si>
  <si>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</si>
  <si>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</si>
  <si>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</si>
  <si>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</si>
  <si>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</si>
  <si>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</si>
  <si>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</si>
  <si>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</si>
  <si>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</si>
  <si>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</si>
  <si>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</si>
  <si>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</si>
  <si>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</si>
  <si>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</si>
  <si>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</si>
  <si>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</si>
  <si>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</si>
  <si>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</si>
  <si>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</si>
  <si>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</si>
  <si>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</si>
  <si>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</si>
  <si>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</si>
  <si>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</si>
  <si>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</si>
  <si>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</si>
  <si>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</si>
  <si>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</si>
  <si>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</si>
  <si>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</si>
  <si>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</si>
  <si>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</si>
  <si>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</si>
  <si>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</si>
  <si>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</si>
  <si>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</si>
  <si>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</si>
  <si>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</si>
  <si>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</si>
  <si>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</si>
  <si>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</si>
  <si>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</si>
  <si>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</si>
  <si>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</si>
  <si>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</si>
  <si>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</si>
  <si>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</si>
  <si>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</si>
  <si>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</si>
  <si>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</si>
  <si>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</si>
  <si>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</si>
  <si>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</si>
  <si>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</si>
  <si>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</si>
  <si>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</si>
  <si>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</si>
  <si>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</si>
  <si>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</si>
  <si>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</si>
  <si>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</si>
  <si>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</si>
  <si>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</si>
  <si>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</si>
  <si>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</si>
  <si>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</si>
  <si>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</si>
  <si>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</si>
  <si>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</si>
  <si>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</si>
  <si>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</si>
  <si>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</si>
  <si>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</si>
  <si>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</si>
  <si>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</si>
  <si>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</si>
  <si>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</si>
  <si>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</si>
  <si>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</si>
  <si>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</si>
  <si>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</si>
  <si>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</si>
  <si>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</si>
  <si>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</si>
  <si>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</si>
  <si>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</si>
  <si>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</si>
  <si>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</si>
  <si>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</si>
  <si>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</si>
  <si>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</si>
  <si>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</si>
  <si>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</si>
  <si>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</si>
  <si>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</si>
  <si>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</si>
  <si>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</si>
  <si>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</si>
  <si>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</si>
  <si>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</si>
  <si>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</si>
  <si>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</si>
  <si>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</si>
  <si>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</si>
  <si>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</si>
  <si>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</si>
  <si>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</si>
  <si>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</si>
  <si>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</si>
  <si>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</si>
  <si>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</si>
  <si>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</si>
  <si>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</si>
  <si>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</si>
  <si>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</si>
  <si>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</si>
  <si>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</si>
  <si>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</si>
  <si>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</si>
  <si>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</si>
  <si>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</si>
  <si>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</si>
  <si>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</si>
  <si>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</si>
  <si>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</si>
  <si>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</si>
  <si>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</si>
  <si>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</si>
  <si>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</si>
  <si>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</si>
  <si>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</si>
  <si>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</si>
  <si>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</si>
  <si>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</si>
  <si>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</si>
  <si>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</si>
  <si>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</si>
  <si>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</si>
  <si>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</si>
  <si>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</si>
  <si>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</si>
  <si>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</si>
  <si>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</si>
  <si>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</si>
  <si>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</si>
  <si>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</si>
  <si>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</si>
  <si>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</si>
  <si>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</si>
  <si>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</si>
  <si>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</si>
  <si>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</si>
  <si>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</si>
  <si>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</si>
  <si>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</si>
  <si>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</si>
  <si>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</si>
  <si>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</si>
  <si>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</si>
  <si>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</si>
  <si>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</si>
  <si>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</si>
  <si>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</si>
  <si>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</si>
  <si>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</si>
  <si>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</si>
  <si>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</si>
  <si>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</si>
  <si>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</si>
  <si>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</si>
  <si>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</si>
  <si>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</si>
  <si>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</si>
  <si>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</si>
  <si>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</si>
  <si>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</si>
  <si>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</si>
  <si>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</si>
  <si>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</si>
  <si>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</si>
  <si>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</si>
  <si>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</si>
  <si>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</si>
  <si>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</si>
  <si>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</si>
  <si>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</si>
  <si>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</si>
  <si>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</si>
  <si>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</si>
  <si>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</si>
  <si>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</si>
  <si>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</si>
  <si>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</si>
  <si>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</si>
  <si>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</si>
  <si>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</si>
  <si>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</si>
  <si>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</si>
  <si>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</si>
  <si>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</si>
  <si>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</si>
  <si>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</si>
  <si>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</si>
  <si>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</si>
  <si>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</si>
  <si>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</si>
  <si>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</si>
  <si>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</si>
  <si>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</si>
  <si>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</si>
  <si>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</si>
  <si>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</si>
  <si>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</si>
  <si>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</si>
  <si>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</si>
  <si>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</si>
  <si>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</si>
  <si>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</si>
  <si>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</si>
  <si>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</si>
  <si>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</si>
  <si>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</si>
  <si>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</si>
  <si>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</si>
  <si>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</si>
  <si>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</si>
  <si>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</si>
  <si>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</si>
  <si>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</si>
  <si>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</si>
  <si>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</si>
  <si>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</si>
  <si>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</si>
  <si>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</si>
  <si>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</si>
  <si>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</si>
  <si>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</si>
  <si>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</si>
  <si>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</si>
  <si>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</si>
  <si>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</si>
  <si>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</si>
  <si>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</si>
  <si>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</si>
  <si>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</si>
  <si>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</si>
  <si>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</si>
  <si>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</si>
  <si>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</si>
  <si>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</si>
  <si>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</si>
  <si>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</si>
  <si>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</si>
  <si>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</si>
  <si>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</si>
  <si>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</si>
  <si>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</si>
  <si>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</si>
  <si>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</si>
  <si>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</si>
  <si>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</si>
  <si>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</si>
  <si>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</si>
  <si>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</si>
  <si>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</si>
  <si>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</si>
  <si>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</si>
  <si>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</si>
  <si>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</si>
  <si>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</si>
  <si>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</si>
  <si>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</si>
  <si>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</si>
  <si>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</si>
  <si>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</si>
  <si>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</si>
  <si>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</si>
  <si>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</si>
  <si>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</si>
  <si>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</si>
  <si>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</si>
  <si>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</si>
  <si>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</si>
  <si>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</si>
  <si>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</si>
  <si>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</si>
  <si>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</si>
  <si>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</si>
  <si>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</si>
  <si>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</si>
  <si>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</si>
  <si>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</si>
  <si>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</si>
  <si>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</si>
  <si>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</si>
  <si>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</si>
  <si>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</si>
  <si>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</si>
  <si>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</si>
  <si>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</si>
  <si>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</si>
  <si>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</si>
  <si>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</si>
  <si>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</si>
  <si>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</si>
  <si>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</si>
  <si>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</si>
  <si>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</si>
  <si>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</si>
  <si>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</si>
  <si>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</si>
  <si>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</si>
  <si>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</si>
  <si>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</si>
  <si>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</si>
  <si>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</si>
  <si>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</si>
  <si>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</si>
  <si>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</si>
  <si>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</si>
  <si>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</si>
  <si>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</si>
  <si>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</si>
  <si>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</si>
  <si>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</si>
  <si>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</si>
  <si>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</si>
  <si>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</si>
  <si>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</si>
  <si>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</si>
  <si>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</si>
  <si>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</si>
  <si>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</si>
  <si>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</si>
  <si>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</si>
  <si>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</si>
  <si>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</si>
  <si>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</si>
  <si>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</si>
  <si>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</si>
  <si>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</si>
  <si>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</si>
  <si>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</si>
  <si>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</si>
  <si>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</si>
  <si>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</si>
  <si>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</si>
  <si>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</si>
  <si>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</si>
  <si>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</si>
  <si>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</si>
  <si>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</si>
  <si>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</si>
  <si>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</si>
  <si>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</si>
  <si>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</si>
  <si>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</si>
  <si>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</si>
  <si>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</si>
  <si>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</si>
  <si>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</si>
  <si>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</si>
  <si>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</si>
  <si>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</si>
  <si>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</si>
  <si>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</si>
  <si>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</si>
  <si>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</si>
  <si>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</si>
  <si>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</si>
  <si>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</si>
  <si>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</si>
  <si>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</si>
  <si>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</si>
  <si>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</si>
  <si>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</si>
  <si>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</si>
  <si>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</si>
  <si>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</si>
  <si>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</si>
  <si>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</si>
  <si>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</si>
  <si>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</si>
  <si>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</si>
  <si>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</si>
  <si>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</si>
  <si>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</si>
  <si>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</si>
  <si>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</si>
  <si>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</si>
  <si>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</si>
  <si>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</si>
  <si>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</si>
  <si>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</si>
  <si>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</si>
  <si>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</si>
  <si>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</si>
  <si>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</si>
  <si>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</si>
  <si>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</si>
  <si>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</si>
  <si>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</si>
  <si>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</si>
  <si>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</si>
  <si>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</si>
  <si>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</si>
  <si>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</si>
  <si>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</si>
  <si>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</si>
  <si>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</si>
  <si>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</si>
  <si>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</si>
  <si>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</si>
  <si>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</si>
  <si>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</si>
  <si>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</si>
  <si>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</si>
  <si>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</si>
  <si>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</si>
  <si>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</si>
  <si>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</si>
  <si>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</si>
  <si>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</si>
  <si>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</si>
  <si>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</si>
  <si>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</si>
  <si>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</si>
  <si>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</si>
  <si>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</si>
  <si>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</si>
  <si>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</si>
  <si>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</si>
  <si>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</si>
  <si>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</si>
  <si>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</si>
  <si>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</si>
  <si>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</si>
  <si>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</si>
  <si>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</si>
  <si>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</si>
  <si>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</si>
  <si>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</si>
  <si>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</si>
  <si>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</si>
  <si>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</si>
  <si>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</si>
  <si>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</si>
  <si>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</si>
  <si>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</si>
  <si>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</si>
  <si>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</si>
  <si>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</si>
  <si>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</si>
  <si>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</si>
  <si>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</si>
  <si>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</si>
  <si>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</si>
  <si>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</si>
  <si>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</si>
  <si>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</si>
  <si>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</si>
  <si>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</si>
  <si>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</si>
  <si>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</si>
  <si>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</si>
  <si>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</si>
  <si>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</si>
  <si>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</si>
  <si>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</si>
  <si>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</si>
  <si>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</si>
  <si>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</si>
  <si>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</si>
  <si>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</si>
  <si>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</si>
  <si>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</si>
  <si>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</si>
  <si>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</si>
  <si>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</si>
  <si>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</si>
  <si>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</si>
  <si>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</si>
  <si>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</si>
  <si>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</si>
  <si>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</si>
  <si>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</si>
  <si>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</si>
  <si>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</si>
  <si>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</si>
  <si>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</si>
  <si>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</si>
  <si>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</si>
  <si>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</si>
  <si>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</si>
  <si>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</si>
  <si>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</si>
  <si>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</si>
  <si>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</si>
  <si>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</si>
  <si>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</si>
  <si>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</si>
  <si>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</si>
  <si>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</si>
  <si>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</si>
  <si>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</si>
  <si>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</si>
  <si>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</si>
  <si>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</si>
  <si>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</si>
  <si>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</si>
  <si>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</si>
  <si>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</si>
  <si>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</si>
  <si>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</si>
  <si>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</si>
  <si>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</si>
  <si>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</si>
  <si>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</si>
  <si>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</si>
  <si>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</si>
  <si>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</si>
  <si>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</si>
  <si>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</si>
  <si>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</si>
  <si>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</si>
  <si>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</si>
  <si>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</si>
  <si>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</si>
  <si>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</si>
  <si>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</si>
  <si>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</si>
  <si>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</si>
  <si>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</si>
  <si>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</si>
  <si>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</si>
  <si>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</si>
  <si>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</si>
  <si>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</si>
  <si>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</si>
  <si>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</si>
  <si>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</si>
  <si>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</si>
  <si>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</si>
  <si>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</si>
  <si>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</si>
  <si>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</si>
  <si>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</si>
  <si>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</si>
  <si>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</si>
  <si>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</si>
  <si>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</si>
  <si>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</si>
  <si>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</si>
  <si>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</si>
  <si>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</si>
  <si>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</si>
  <si>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</si>
  <si>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</si>
  <si>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</si>
  <si>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</si>
  <si>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</si>
  <si>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</si>
  <si>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</si>
  <si>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</si>
  <si>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</si>
  <si>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</si>
  <si>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</si>
  <si>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</si>
  <si>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</si>
  <si>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</si>
  <si>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</si>
  <si>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</si>
  <si>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</si>
  <si>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</si>
  <si>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</si>
  <si>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</si>
  <si>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</si>
  <si>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</si>
  <si>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</si>
  <si>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</si>
  <si>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</si>
  <si>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</si>
  <si>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</si>
  <si>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</si>
  <si>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</si>
  <si>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</si>
  <si>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</si>
  <si>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</si>
  <si>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</si>
  <si>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</si>
  <si>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</si>
  <si>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</si>
  <si>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</si>
  <si>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</si>
  <si>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</si>
  <si>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</si>
  <si>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</si>
  <si>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</si>
  <si>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</si>
  <si>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</si>
  <si>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</si>
  <si>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</si>
  <si>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</si>
  <si>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</si>
  <si>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</si>
  <si>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</si>
  <si>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</si>
  <si>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</si>
  <si>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</si>
  <si>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</si>
  <si>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</si>
  <si>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</si>
  <si>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</si>
  <si>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</si>
  <si>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</si>
  <si>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</si>
  <si>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</si>
  <si>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</si>
  <si>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</si>
  <si>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</si>
  <si>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</si>
  <si>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</si>
  <si>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</si>
  <si>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</si>
  <si>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</si>
  <si>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</si>
  <si>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</si>
  <si>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</si>
  <si>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</si>
  <si>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</si>
  <si>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</si>
  <si>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</si>
  <si>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</si>
  <si>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</si>
  <si>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</si>
  <si>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</si>
  <si>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</si>
  <si>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</si>
  <si>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</si>
  <si>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</si>
  <si>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</si>
  <si>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</si>
  <si>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</si>
  <si>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</si>
  <si>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</si>
  <si>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</si>
  <si>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</si>
  <si>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</si>
  <si>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</si>
  <si>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</si>
  <si>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</si>
  <si>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</si>
  <si>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</si>
  <si>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</si>
  <si>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</si>
  <si>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</si>
  <si>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</si>
  <si>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</si>
  <si>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</si>
  <si>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</si>
  <si>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</si>
  <si>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</si>
  <si>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</si>
  <si>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</si>
  <si>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</si>
  <si>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</si>
  <si>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</si>
  <si>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</si>
  <si>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</si>
  <si>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</si>
  <si>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</si>
  <si>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</si>
  <si>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</si>
  <si>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</si>
  <si>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</si>
  <si>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</si>
  <si>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</si>
  <si>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</si>
  <si>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</si>
  <si>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</si>
  <si>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</si>
  <si>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</si>
  <si>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</si>
  <si>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</si>
  <si>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</si>
  <si>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</si>
  <si>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</si>
  <si>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</si>
  <si>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</si>
  <si>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</si>
  <si>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</si>
  <si>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</si>
  <si>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</si>
  <si>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</si>
  <si>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</si>
  <si>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</si>
  <si>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</si>
  <si>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</si>
  <si>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</si>
  <si>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</si>
  <si>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</si>
  <si>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</si>
  <si>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</si>
  <si>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</si>
  <si>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</si>
  <si>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</si>
  <si>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</si>
  <si>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</si>
  <si>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</si>
  <si>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</si>
  <si>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</si>
  <si>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</si>
  <si>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</si>
  <si>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</si>
  <si>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</si>
  <si>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</si>
  <si>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</si>
  <si>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</si>
  <si>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</si>
  <si>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</si>
  <si>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</si>
  <si>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</si>
  <si>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</si>
  <si>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</si>
  <si>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</si>
  <si>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</si>
  <si>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</si>
  <si>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</si>
  <si>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</si>
  <si>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</si>
  <si>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</si>
  <si>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</si>
  <si>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</si>
  <si>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</si>
  <si>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</si>
  <si>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</si>
  <si>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</si>
  <si>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</si>
  <si>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</si>
  <si>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</si>
  <si>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</si>
  <si>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</si>
  <si>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</si>
  <si>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</si>
  <si>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</si>
  <si>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</si>
  <si>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</si>
  <si>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</si>
  <si>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</si>
  <si>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</si>
  <si>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</si>
  <si>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</si>
  <si>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</si>
  <si>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</si>
  <si>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</si>
  <si>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</si>
  <si>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</si>
  <si>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</si>
  <si>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</si>
  <si>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</si>
  <si>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</si>
  <si>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</si>
  <si>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</si>
  <si>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</si>
  <si>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</si>
  <si>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</si>
  <si>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</si>
  <si>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</si>
  <si>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</si>
  <si>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</si>
  <si>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</si>
  <si>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</si>
  <si>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</si>
  <si>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</si>
  <si>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</si>
  <si>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</si>
  <si>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</si>
  <si>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</si>
  <si>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</si>
  <si>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</si>
  <si>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</si>
  <si>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</si>
  <si>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</si>
  <si>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</si>
  <si>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</si>
  <si>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</si>
  <si>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</si>
  <si>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</si>
  <si>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</si>
  <si>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</si>
  <si>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</si>
  <si>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</si>
  <si>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</si>
  <si>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</si>
  <si>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</si>
  <si>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</si>
  <si>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</si>
  <si>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</si>
  <si>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</si>
  <si>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</si>
  <si>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</si>
  <si>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</si>
  <si>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</si>
  <si>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</si>
  <si>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</si>
  <si>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</si>
  <si>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</si>
  <si>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</si>
  <si>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</si>
  <si>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</si>
  <si>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</si>
  <si>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</si>
  <si>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</si>
  <si>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</si>
  <si>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</si>
  <si>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</si>
  <si>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</si>
  <si>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</si>
  <si>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</si>
  <si>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</si>
  <si>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</si>
  <si>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</si>
  <si>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</si>
  <si>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</si>
  <si>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</si>
  <si>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</si>
  <si>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</si>
  <si>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</si>
  <si>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</si>
  <si>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</si>
  <si>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</si>
  <si>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</si>
  <si>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</si>
  <si>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</si>
  <si>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</si>
  <si>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</si>
  <si>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</si>
  <si>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</si>
  <si>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</si>
  <si>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</si>
  <si>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</si>
  <si>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</si>
  <si>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</si>
  <si>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</si>
  <si>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</si>
  <si>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</si>
  <si>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</si>
  <si>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</si>
  <si>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</si>
  <si>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</si>
  <si>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</si>
  <si>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</si>
  <si>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</si>
  <si>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</si>
  <si>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</si>
  <si>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</si>
  <si>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</si>
  <si>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</si>
  <si>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</si>
  <si>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</si>
  <si>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</si>
  <si>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</si>
  <si>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</si>
  <si>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</si>
  <si>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</si>
  <si>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</si>
  <si>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</si>
  <si>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</si>
  <si>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</si>
  <si>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</si>
  <si>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</si>
  <si>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</si>
  <si>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</si>
  <si>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</si>
  <si>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</si>
  <si>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</si>
  <si>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</si>
  <si>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</si>
  <si>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</si>
  <si>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</si>
  <si>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</si>
  <si>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</si>
  <si>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</si>
  <si>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</si>
  <si>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</si>
  <si>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</si>
  <si>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</si>
  <si>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</si>
  <si>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</si>
  <si>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</si>
  <si>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</si>
  <si>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</si>
  <si>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</si>
  <si>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</si>
  <si>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</si>
  <si>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</si>
  <si>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</si>
  <si>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</si>
  <si>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</si>
  <si>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</si>
  <si>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</si>
  <si>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</si>
  <si>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</si>
  <si>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</si>
  <si>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</si>
  <si>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</si>
  <si>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</si>
  <si>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</si>
  <si>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</si>
  <si>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</si>
  <si>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</si>
  <si>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</si>
  <si>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</si>
  <si>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</si>
  <si>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</si>
  <si>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</si>
  <si>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</si>
  <si>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</si>
  <si>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</si>
  <si>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</si>
  <si>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</si>
  <si>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</si>
  <si>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</si>
  <si>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</si>
  <si>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</si>
  <si>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</si>
  <si>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</si>
  <si>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</si>
  <si>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</si>
  <si>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</si>
  <si>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</si>
  <si>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</si>
  <si>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</si>
  <si>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</si>
  <si>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</si>
  <si>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</si>
  <si>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</si>
  <si>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</si>
  <si>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</si>
  <si>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</si>
  <si>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</si>
  <si>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</si>
  <si>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</si>
  <si>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</si>
  <si>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</si>
  <si>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</si>
  <si>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</si>
  <si>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</si>
  <si>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</si>
  <si>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</si>
  <si>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</si>
  <si>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</si>
  <si>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</si>
  <si>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</si>
  <si>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</si>
  <si>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</si>
  <si>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</si>
  <si>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</si>
  <si>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</si>
  <si>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</si>
  <si>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</si>
  <si>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</si>
  <si>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</si>
  <si>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</si>
  <si>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</si>
  <si>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</si>
  <si>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</si>
  <si>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</si>
  <si>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</si>
  <si>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</si>
  <si>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</si>
  <si>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</si>
  <si>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</si>
  <si>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</si>
  <si>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</si>
  <si>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</si>
  <si>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</si>
  <si>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</si>
  <si>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</si>
  <si>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</si>
  <si>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</si>
  <si>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</si>
  <si>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</si>
  <si>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</si>
  <si>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</si>
  <si>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</si>
  <si>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</si>
  <si>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</si>
  <si>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</si>
  <si>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</si>
  <si>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</si>
  <si>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</si>
  <si>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</si>
  <si>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</si>
  <si>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</si>
  <si>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</si>
  <si>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</si>
  <si>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</si>
  <si>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</si>
  <si>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</si>
  <si>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</si>
  <si>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</si>
  <si>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</si>
  <si>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</si>
  <si>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</si>
  <si>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</si>
  <si>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</si>
  <si>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</si>
  <si>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</si>
  <si>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</si>
  <si>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</si>
  <si>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</si>
  <si>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</si>
  <si>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</si>
  <si>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</si>
  <si>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</si>
  <si>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</si>
  <si>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</si>
  <si>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</si>
  <si>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</si>
  <si>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</si>
  <si>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</si>
  <si>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</si>
  <si>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</si>
  <si>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</si>
  <si>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</si>
  <si>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</si>
  <si>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</si>
  <si>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</si>
  <si>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</si>
  <si>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</si>
  <si>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</si>
  <si>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</si>
  <si>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</si>
  <si>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</si>
  <si>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</si>
  <si>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</si>
  <si>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</si>
  <si>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</si>
  <si>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</si>
  <si>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</si>
  <si>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</si>
  <si>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</si>
  <si>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</si>
  <si>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</si>
  <si>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</si>
  <si>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</si>
  <si>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</si>
  <si>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</si>
  <si>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</si>
  <si>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</si>
  <si>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</si>
  <si>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</si>
  <si>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</si>
  <si>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</si>
  <si>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</si>
  <si>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</si>
  <si>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</si>
  <si>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</si>
  <si>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</si>
  <si>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</si>
  <si>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</si>
  <si>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</si>
  <si>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</si>
  <si>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</si>
  <si>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</si>
  <si>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</si>
  <si>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</si>
  <si>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</si>
  <si>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</si>
  <si>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</si>
  <si>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</si>
  <si>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</si>
  <si>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</si>
  <si>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</si>
  <si>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</si>
  <si>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</si>
  <si>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</si>
  <si>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</si>
  <si>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</si>
  <si>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</si>
  <si>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</si>
  <si>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</si>
  <si>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</si>
  <si>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</si>
  <si>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</si>
  <si>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</si>
  <si>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</si>
  <si>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</si>
  <si>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</si>
  <si>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</si>
  <si>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</si>
  <si>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</si>
  <si>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</si>
  <si>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</si>
  <si>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</si>
  <si>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</si>
  <si>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</si>
  <si>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</si>
  <si>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</si>
  <si>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</si>
  <si>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</si>
  <si>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</si>
  <si>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</si>
  <si>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</si>
  <si>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</si>
  <si>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</si>
  <si>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</si>
  <si>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</si>
  <si>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</si>
  <si>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</si>
  <si>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</si>
  <si>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</si>
  <si>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</si>
  <si>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</si>
  <si>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</si>
  <si>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</si>
  <si>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</si>
  <si>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</si>
  <si>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</si>
  <si>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</si>
  <si>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</si>
  <si>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</si>
  <si>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</si>
  <si>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</si>
  <si>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</si>
  <si>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</si>
  <si>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</si>
  <si>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</si>
  <si>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</si>
  <si>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</si>
  <si>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</si>
  <si>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</si>
  <si>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</si>
  <si>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</si>
  <si>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</si>
  <si>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</si>
  <si>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</si>
  <si>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</si>
  <si>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</si>
  <si>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</si>
  <si>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</si>
  <si>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</si>
  <si>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</si>
  <si>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</si>
  <si>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</si>
  <si>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</si>
  <si>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</si>
  <si>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</si>
  <si>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</si>
  <si>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</si>
  <si>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</si>
  <si>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</si>
  <si>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</si>
  <si>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</si>
  <si>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</si>
  <si>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</si>
  <si>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</si>
  <si>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</si>
  <si>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</si>
  <si>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</si>
  <si>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</si>
  <si>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</si>
  <si>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</si>
  <si>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</si>
  <si>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</si>
  <si>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</si>
  <si>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</si>
  <si>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</si>
  <si>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</si>
  <si>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</si>
  <si>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</si>
  <si>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</si>
  <si>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</si>
  <si>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</si>
  <si>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</si>
  <si>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</si>
  <si>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</si>
  <si>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</si>
  <si>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</si>
  <si>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</si>
  <si>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</si>
  <si>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</si>
  <si>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</si>
  <si>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</si>
  <si>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</si>
  <si>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</si>
  <si>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</si>
  <si>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</si>
  <si>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</si>
  <si>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</si>
  <si>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</si>
  <si>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</si>
  <si>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</si>
  <si>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</si>
  <si>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</si>
  <si>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</si>
  <si>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</si>
  <si>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</si>
  <si>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</si>
  <si>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</si>
  <si>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</si>
  <si>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</si>
  <si>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</si>
  <si>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</si>
  <si>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</si>
  <si>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</si>
  <si>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</si>
  <si>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</si>
  <si>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</si>
  <si>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</si>
  <si>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</si>
  <si>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</si>
  <si>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</si>
  <si>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</si>
  <si>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</si>
  <si>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</si>
  <si>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</si>
  <si>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</si>
  <si>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</si>
  <si>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</si>
  <si>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</si>
  <si>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</si>
  <si>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</si>
  <si>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</si>
  <si>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</si>
  <si>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</si>
  <si>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</si>
  <si>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</si>
  <si>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</si>
  <si>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</si>
  <si>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</si>
  <si>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</si>
  <si>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</si>
  <si>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</si>
  <si>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</si>
  <si>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</si>
  <si>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</si>
  <si>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</si>
  <si>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</si>
  <si>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</si>
  <si>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</si>
  <si>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</si>
  <si>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</si>
  <si>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</si>
  <si>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</si>
  <si>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</si>
  <si>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</si>
  <si>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</si>
  <si>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</si>
  <si>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</si>
  <si>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</si>
  <si>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</si>
  <si>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</si>
  <si>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</si>
  <si>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</si>
  <si>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</si>
  <si>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</si>
  <si>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</si>
  <si>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</si>
  <si>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</si>
  <si>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</si>
  <si>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</si>
  <si>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</si>
  <si>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</si>
  <si>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</si>
  <si>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</si>
  <si>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</si>
  <si>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</si>
  <si>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</si>
  <si>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</si>
  <si>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</si>
  <si>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</si>
  <si>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</si>
  <si>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</si>
  <si>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</si>
  <si>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</si>
  <si>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</si>
  <si>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</si>
  <si>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</si>
  <si>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</si>
  <si>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</si>
  <si>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</si>
  <si>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</si>
  <si>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</si>
  <si>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</si>
  <si>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</si>
  <si>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</si>
  <si>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</si>
  <si>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</si>
  <si>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</si>
  <si>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</si>
  <si>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</si>
  <si>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</si>
  <si>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</si>
  <si>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</si>
  <si>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</si>
  <si>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</si>
  <si>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</si>
  <si>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</si>
  <si>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</si>
  <si>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</si>
  <si>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</si>
  <si>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</si>
  <si>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</si>
  <si>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</si>
  <si>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</si>
  <si>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</si>
  <si>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</si>
  <si>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</si>
  <si>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</si>
  <si>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</si>
  <si>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</si>
  <si>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</si>
  <si>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</si>
  <si>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</si>
  <si>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</si>
  <si>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</si>
  <si>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</si>
  <si>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</si>
  <si>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</si>
  <si>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</si>
  <si>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</si>
  <si>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</si>
  <si>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</si>
  <si>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</si>
  <si>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</si>
  <si>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</si>
  <si>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</si>
  <si>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</si>
  <si>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</si>
  <si>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</si>
  <si>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</si>
  <si>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</si>
  <si>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</si>
  <si>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</si>
  <si>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</si>
  <si>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</si>
  <si>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</si>
  <si>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</si>
  <si>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</si>
  <si>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</si>
  <si>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</si>
  <si>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</si>
  <si>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</si>
  <si>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</si>
  <si>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</si>
  <si>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</si>
  <si>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</si>
  <si>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</si>
  <si>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</si>
  <si>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</si>
  <si>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</si>
  <si>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</si>
  <si>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</si>
  <si>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</si>
  <si>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</si>
  <si>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</si>
  <si>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</si>
  <si>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</si>
  <si>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</si>
  <si>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</si>
  <si>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</si>
  <si>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</si>
  <si>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</si>
  <si>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</si>
  <si>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</si>
  <si>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</si>
  <si>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</si>
  <si>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</si>
  <si>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</si>
  <si>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</si>
  <si>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</si>
  <si>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</si>
  <si>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</si>
  <si>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</si>
  <si>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</si>
  <si>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</si>
  <si>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</si>
  <si>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</si>
  <si>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</si>
  <si>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</si>
  <si>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</si>
  <si>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</si>
  <si>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</si>
  <si>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</si>
  <si>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</si>
  <si>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</si>
  <si>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</si>
  <si>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</si>
  <si>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</si>
  <si>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</si>
  <si>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</si>
  <si>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</si>
  <si>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</si>
  <si>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</si>
  <si>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</si>
  <si>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</si>
  <si>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</si>
  <si>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</si>
  <si>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</si>
  <si>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</si>
  <si>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</si>
  <si>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</si>
  <si>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</si>
  <si>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</si>
  <si>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</si>
  <si>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</si>
  <si>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</si>
  <si>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</si>
  <si>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</si>
  <si>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</si>
  <si>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</si>
  <si>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</si>
  <si>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</si>
  <si>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</si>
  <si>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</si>
  <si>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</si>
  <si>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</si>
  <si>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</si>
  <si>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</si>
  <si>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</si>
  <si>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</si>
  <si>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</si>
  <si>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</si>
  <si>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</si>
  <si>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</si>
  <si>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</si>
  <si>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</si>
  <si>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</si>
  <si>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</si>
  <si>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</si>
  <si>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</si>
  <si>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</si>
  <si>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</si>
  <si>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</si>
  <si>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</si>
  <si>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</si>
  <si>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</si>
  <si>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</si>
  <si>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</si>
  <si>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</si>
  <si>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</si>
  <si>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</si>
  <si>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</si>
  <si>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</si>
  <si>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</si>
  <si>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</si>
  <si>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</si>
  <si>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</si>
  <si>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</si>
  <si>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</si>
  <si>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</si>
  <si>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</si>
  <si>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</si>
  <si>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</si>
  <si>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</si>
  <si>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</si>
  <si>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</si>
  <si>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</si>
  <si>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</si>
  <si>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</si>
  <si>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</si>
  <si>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</si>
  <si>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</si>
  <si>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</si>
  <si>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</si>
  <si>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</si>
  <si>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</si>
  <si>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</si>
  <si>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</si>
  <si>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</si>
  <si>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</si>
  <si>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</si>
  <si>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</si>
  <si>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</si>
  <si>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</si>
  <si>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</si>
  <si>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</si>
  <si>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</si>
  <si>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</si>
  <si>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</si>
  <si>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</si>
  <si>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</si>
  <si>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</si>
  <si>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</si>
  <si>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</si>
  <si>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</si>
  <si>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</si>
  <si>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</si>
  <si>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</si>
  <si>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</si>
  <si>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</si>
  <si>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</si>
  <si>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</si>
  <si>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</si>
  <si>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</si>
  <si>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</si>
  <si>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</si>
  <si>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</si>
  <si>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</si>
  <si>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</si>
  <si>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</si>
  <si>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</si>
  <si>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</si>
  <si>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</si>
  <si>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</si>
  <si>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</si>
  <si>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</si>
  <si>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</si>
  <si>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</si>
  <si>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</si>
  <si>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</si>
  <si>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</si>
  <si>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</si>
  <si>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</si>
  <si>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</si>
  <si>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</si>
  <si>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</si>
  <si>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</si>
  <si>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</si>
  <si>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</si>
  <si>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</si>
  <si>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</si>
  <si>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</si>
  <si>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</si>
  <si>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</si>
  <si>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</si>
  <si>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</si>
  <si>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</si>
  <si>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</si>
  <si>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</si>
  <si>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</si>
  <si>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</si>
  <si>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</si>
  <si>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</si>
  <si>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</si>
  <si>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</si>
  <si>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</si>
  <si>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</si>
  <si>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</si>
  <si>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</si>
  <si>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</si>
  <si>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</si>
  <si>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</si>
  <si>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</si>
  <si>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</si>
  <si>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</si>
  <si>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</si>
  <si>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</si>
  <si>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</si>
  <si>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</si>
  <si>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</si>
  <si>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</si>
  <si>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</si>
  <si>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</si>
  <si>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</si>
  <si>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</si>
  <si>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</si>
  <si>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</si>
  <si>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</si>
  <si>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</si>
  <si>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</si>
  <si>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</si>
  <si>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</si>
  <si>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</si>
  <si>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</si>
  <si>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</si>
  <si>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</si>
  <si>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</si>
  <si>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</si>
  <si>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</si>
  <si>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</si>
  <si>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</si>
  <si>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</si>
  <si>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</si>
  <si>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</si>
  <si>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</si>
  <si>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</si>
  <si>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</si>
  <si>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</si>
  <si>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</si>
  <si>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</si>
  <si>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</si>
  <si>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</si>
  <si>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</si>
  <si>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</si>
  <si>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</si>
  <si>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</si>
  <si>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</si>
  <si>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</si>
  <si>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</si>
  <si>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</si>
  <si>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</si>
  <si>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</si>
  <si>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</si>
  <si>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</si>
  <si>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</si>
  <si>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</si>
  <si>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</si>
  <si>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</si>
  <si>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</si>
  <si>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</si>
  <si>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</si>
  <si>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</si>
  <si>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</si>
  <si>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</si>
  <si>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</si>
  <si>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</si>
  <si>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</si>
  <si>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</si>
  <si>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</si>
  <si>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</si>
  <si>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</si>
  <si>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</si>
  <si>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</si>
  <si>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</si>
  <si>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</si>
  <si>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</si>
  <si>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</si>
  <si>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</si>
  <si>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</si>
  <si>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</si>
  <si>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</si>
  <si>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</si>
  <si>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</si>
  <si>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</si>
  <si>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</si>
  <si>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</si>
  <si>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</si>
  <si>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</si>
  <si>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</si>
  <si>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</si>
  <si>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</si>
  <si>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</si>
  <si>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</si>
  <si>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</si>
  <si>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</si>
  <si>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</si>
  <si>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</si>
  <si>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</si>
  <si>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</si>
  <si>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</si>
  <si>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</si>
  <si>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</si>
  <si>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</si>
  <si>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</si>
  <si>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</si>
  <si>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</si>
  <si>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</si>
  <si>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</si>
  <si>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</si>
  <si>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</si>
  <si>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</si>
  <si>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</si>
  <si>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</si>
  <si>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</si>
  <si>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</si>
  <si>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</si>
  <si>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</si>
  <si>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</si>
  <si>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</si>
  <si>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</si>
  <si>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</si>
  <si>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</si>
  <si>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</si>
  <si>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</si>
  <si>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</si>
  <si>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</si>
  <si>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</si>
  <si>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</si>
  <si>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</si>
  <si>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</si>
  <si>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</si>
  <si>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</si>
  <si>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</si>
  <si>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</si>
  <si>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</si>
  <si>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</si>
  <si>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</si>
  <si>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</si>
  <si>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</si>
  <si>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</si>
  <si>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</si>
  <si>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</si>
  <si>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</si>
  <si>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</si>
  <si>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</si>
  <si>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</si>
  <si>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</si>
  <si>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</si>
  <si>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</si>
  <si>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</si>
  <si>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</si>
  <si>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</si>
  <si>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</si>
  <si>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</si>
  <si>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</si>
  <si>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</si>
  <si>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</si>
  <si>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</si>
  <si>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</si>
  <si>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</si>
  <si>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</si>
  <si>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</si>
  <si>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</si>
  <si>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</si>
  <si>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</si>
  <si>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</si>
  <si>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</si>
  <si>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</si>
  <si>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</si>
  <si>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</si>
  <si>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</si>
  <si>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</si>
  <si>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</si>
  <si>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</si>
  <si>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</si>
  <si>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</si>
  <si>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</si>
  <si>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</si>
  <si>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</si>
  <si>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</si>
  <si>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</si>
  <si>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</si>
  <si>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</si>
  <si>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</si>
  <si>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</si>
  <si>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</si>
  <si>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</si>
  <si>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</si>
  <si>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</si>
  <si>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</si>
  <si>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</si>
  <si>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</si>
  <si>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</si>
  <si>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</si>
  <si>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</si>
  <si>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</si>
  <si>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</si>
  <si>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</si>
  <si>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</si>
  <si>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</si>
  <si>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</si>
  <si>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</si>
  <si>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</si>
  <si>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</si>
  <si>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</si>
  <si>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</si>
  <si>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</si>
  <si>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</si>
  <si>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</si>
  <si>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</si>
  <si>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</si>
  <si>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</si>
  <si>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</si>
  <si>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</si>
  <si>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</si>
  <si>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</si>
  <si>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</si>
  <si>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</si>
  <si>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</si>
  <si>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</si>
  <si>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</si>
  <si>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</si>
  <si>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</si>
  <si>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</si>
  <si>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</si>
  <si>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</si>
  <si>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</si>
  <si>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</si>
  <si>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</si>
  <si>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</si>
  <si>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</si>
  <si>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</si>
  <si>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</si>
  <si>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</si>
  <si>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</si>
  <si>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</si>
  <si>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</si>
  <si>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</si>
  <si>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</si>
  <si>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</si>
  <si>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</si>
  <si>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</si>
  <si>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</si>
  <si>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</si>
  <si>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</si>
  <si>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</si>
  <si>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</si>
  <si>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</si>
  <si>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</si>
  <si>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</si>
  <si>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</si>
  <si>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</si>
  <si>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</si>
  <si>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</si>
  <si>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</si>
  <si>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</si>
  <si>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</si>
  <si>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</si>
  <si>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</si>
  <si>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</si>
  <si>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</si>
  <si>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</si>
  <si>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</si>
  <si>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</si>
  <si>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</si>
  <si>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</si>
  <si>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</si>
  <si>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</si>
  <si>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</si>
  <si>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</si>
  <si>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</si>
  <si>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</si>
  <si>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</si>
  <si>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</si>
  <si>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</si>
  <si>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</si>
  <si>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</si>
  <si>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</si>
  <si>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</si>
  <si>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</si>
  <si>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</si>
  <si>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</si>
  <si>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</si>
  <si>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</si>
  <si>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</si>
  <si>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</si>
  <si>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</si>
  <si>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</si>
  <si>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</si>
  <si>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</si>
  <si>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</si>
  <si>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</si>
  <si>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</si>
  <si>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</si>
  <si>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</si>
  <si>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</si>
  <si>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</si>
  <si>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</si>
  <si>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</si>
  <si>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</si>
  <si>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</si>
  <si>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</si>
  <si>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</si>
  <si>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</si>
  <si>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</si>
  <si>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</si>
  <si>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</si>
  <si>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</si>
  <si>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</si>
  <si>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</si>
  <si>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</si>
  <si>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</si>
  <si>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</si>
  <si>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</si>
  <si>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</si>
  <si>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</si>
  <si>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</si>
  <si>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</si>
  <si>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</si>
  <si>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</si>
  <si>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</si>
  <si>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</si>
  <si>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</si>
  <si>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</si>
  <si>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</si>
  <si>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</si>
  <si>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</si>
  <si>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</si>
  <si>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</si>
  <si>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</si>
  <si>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</si>
  <si>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</si>
  <si>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</si>
  <si>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</si>
  <si>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</si>
  <si>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</si>
  <si>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</si>
  <si>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</si>
  <si>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</si>
  <si>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</si>
  <si>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</si>
  <si>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</si>
  <si>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</si>
  <si>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</si>
  <si>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</si>
  <si>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</si>
  <si>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</si>
  <si>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</si>
  <si>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</si>
  <si>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</si>
  <si>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</si>
  <si>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</si>
  <si>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</si>
  <si>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</si>
  <si>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</si>
  <si>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</si>
  <si>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</si>
  <si>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</si>
  <si>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</si>
  <si>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</si>
  <si>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</si>
  <si>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</si>
  <si>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</si>
  <si>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</si>
  <si>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</si>
  <si>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</si>
  <si>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</si>
  <si>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</si>
  <si>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</si>
  <si>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</si>
  <si>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</si>
  <si>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</si>
  <si>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</si>
  <si>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</si>
  <si>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</si>
  <si>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</si>
  <si>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</si>
  <si>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</si>
  <si>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</si>
  <si>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</si>
  <si>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</si>
  <si>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</si>
  <si>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</si>
  <si>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</si>
  <si>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</si>
  <si>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</si>
  <si>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</si>
  <si>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</si>
  <si>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</si>
  <si>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</si>
  <si>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</si>
  <si>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</si>
  <si>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</si>
  <si>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</si>
  <si>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</si>
  <si>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</si>
  <si>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</si>
  <si>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</si>
  <si>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</si>
  <si>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</si>
  <si>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</si>
  <si>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</si>
  <si>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</si>
  <si>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</si>
  <si>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</si>
  <si>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</si>
  <si>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</si>
  <si>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</si>
  <si>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</si>
  <si>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</si>
  <si>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</si>
  <si>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</si>
  <si>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</si>
  <si>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</si>
  <si>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</si>
  <si>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</si>
  <si>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</si>
  <si>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</si>
  <si>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</si>
  <si>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</si>
  <si>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</si>
  <si>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</si>
  <si>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</si>
  <si>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</si>
  <si>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</si>
  <si>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</si>
  <si>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</si>
  <si>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</si>
  <si>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</si>
  <si>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</si>
  <si>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</si>
  <si>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</si>
  <si>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</si>
  <si>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</si>
  <si>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</si>
  <si>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</si>
  <si>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</si>
  <si>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</si>
  <si>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</si>
  <si>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</si>
  <si>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</si>
  <si>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</si>
  <si>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</si>
  <si>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</si>
  <si>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</si>
  <si>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</si>
  <si>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</si>
  <si>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</si>
  <si>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</si>
  <si>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</si>
  <si>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</si>
  <si>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</si>
  <si>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</si>
  <si>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</si>
  <si>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</si>
  <si>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</si>
  <si>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</si>
  <si>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</si>
  <si>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</si>
  <si>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</si>
  <si>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</si>
  <si>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</si>
  <si>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</si>
  <si>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</si>
  <si>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</si>
  <si>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</si>
  <si>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</si>
  <si>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</si>
  <si>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</si>
  <si>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</si>
  <si>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</si>
  <si>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</si>
  <si>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</si>
  <si>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</si>
  <si>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</si>
  <si>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</si>
  <si>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</si>
  <si>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</si>
  <si>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</si>
  <si>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</si>
  <si>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</si>
  <si>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</si>
  <si>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</si>
  <si>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</si>
  <si>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</si>
  <si>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</si>
  <si>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</si>
  <si>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</si>
  <si>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</si>
  <si>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</si>
  <si>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</si>
  <si>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</si>
  <si>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</si>
  <si>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</si>
  <si>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</si>
  <si>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</si>
  <si>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</si>
  <si>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</si>
  <si>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</si>
  <si>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</si>
  <si>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</si>
  <si>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</si>
  <si>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</si>
  <si>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</si>
  <si>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</si>
  <si>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</si>
  <si>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</si>
  <si>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</si>
  <si>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</si>
  <si>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</si>
  <si>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</si>
  <si>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</si>
  <si>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</si>
  <si>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</si>
  <si>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</si>
  <si>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</si>
  <si>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</si>
  <si>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</si>
  <si>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</si>
  <si>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</si>
  <si>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</si>
  <si>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</si>
  <si>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</si>
  <si>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</si>
  <si>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</si>
  <si>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</si>
  <si>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</si>
  <si>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</si>
  <si>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</si>
  <si>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</si>
  <si>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</si>
  <si>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</si>
  <si>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</si>
  <si>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</si>
  <si>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</si>
  <si>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</si>
  <si>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</si>
  <si>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</si>
  <si>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</si>
  <si>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</si>
  <si>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</si>
  <si>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</si>
  <si>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</si>
  <si>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</si>
  <si>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</si>
  <si>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</si>
  <si>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</si>
  <si>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</si>
  <si>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</si>
  <si>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</si>
  <si>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</si>
  <si>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</si>
  <si>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</si>
  <si>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</si>
  <si>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</si>
  <si>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</si>
  <si>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</si>
  <si>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</si>
  <si>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</si>
  <si>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</si>
  <si>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</si>
  <si>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</si>
  <si>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</si>
  <si>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</si>
  <si>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</si>
  <si>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</si>
  <si>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</si>
  <si>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</si>
  <si>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</si>
  <si>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</si>
  <si>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</si>
  <si>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</si>
  <si>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</si>
  <si>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</si>
  <si>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</si>
  <si>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</si>
  <si>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</si>
  <si>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</si>
  <si>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</si>
  <si>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</si>
  <si>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</si>
  <si>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</si>
  <si>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</si>
  <si>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</si>
  <si>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</si>
  <si>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</si>
  <si>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</si>
  <si>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</si>
  <si>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</si>
  <si>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</si>
  <si>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</si>
  <si>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</si>
  <si>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</si>
  <si>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</si>
  <si>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</si>
  <si>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</si>
  <si>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</si>
  <si>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</si>
  <si>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</si>
  <si>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</si>
  <si>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</si>
  <si>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</si>
  <si>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</si>
  <si>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</si>
  <si>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</si>
  <si>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</si>
  <si>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</si>
  <si>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</si>
  <si>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</si>
  <si>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</si>
  <si>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</si>
  <si>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</si>
  <si>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</si>
  <si>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</si>
  <si>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</si>
  <si>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</si>
  <si>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</si>
  <si>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</si>
  <si>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</si>
  <si>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</si>
  <si>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</si>
  <si>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</si>
  <si>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</si>
  <si>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</si>
  <si>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</si>
  <si>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</si>
  <si>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</si>
  <si>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</si>
  <si>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</si>
  <si>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</si>
  <si>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</si>
  <si>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</si>
  <si>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</si>
  <si>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</si>
  <si>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</si>
  <si>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</si>
  <si>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</si>
  <si>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</si>
  <si>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</si>
  <si>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</si>
  <si>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</si>
  <si>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</si>
  <si>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</si>
  <si>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</si>
  <si>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</si>
  <si>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</si>
  <si>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</si>
  <si>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</si>
  <si>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</si>
  <si>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</si>
  <si>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</si>
  <si>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</si>
  <si>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</si>
  <si>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</si>
  <si>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</si>
  <si>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</si>
  <si>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</si>
  <si>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</si>
  <si>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</si>
  <si>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</si>
  <si>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</si>
  <si>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</si>
  <si>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</si>
  <si>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</si>
  <si>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</si>
  <si>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</si>
  <si>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</si>
  <si>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</si>
  <si>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</si>
  <si>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</si>
  <si>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</si>
  <si>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</si>
  <si>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</si>
  <si>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</si>
  <si>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</si>
  <si>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</si>
  <si>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</si>
  <si>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</si>
  <si>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</si>
  <si>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</si>
  <si>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</si>
  <si>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</si>
  <si>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</si>
  <si>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</si>
  <si>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</si>
  <si>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</si>
  <si>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</si>
  <si>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</si>
  <si>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</si>
  <si>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</si>
  <si>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</si>
  <si>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</si>
  <si>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</si>
  <si>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</si>
  <si>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</si>
  <si>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</si>
  <si>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</si>
  <si>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</si>
  <si>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</si>
  <si>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</si>
  <si>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</si>
  <si>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</si>
  <si>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</si>
  <si>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</si>
  <si>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</si>
  <si>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</si>
  <si>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</si>
  <si>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</si>
  <si>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</si>
  <si>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</si>
  <si>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</si>
  <si>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</si>
  <si>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</si>
  <si>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</si>
  <si>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</si>
  <si>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</si>
  <si>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</si>
  <si>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</si>
  <si>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</si>
  <si>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</si>
  <si>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</si>
  <si>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</si>
  <si>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</si>
  <si>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</si>
  <si>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</si>
  <si>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</si>
  <si>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</si>
  <si>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</si>
  <si>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</si>
  <si>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</si>
  <si>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</si>
  <si>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</si>
  <si>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</si>
  <si>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</si>
  <si>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</si>
  <si>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</si>
  <si>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</si>
  <si>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</si>
  <si>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</si>
  <si>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</si>
  <si>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</si>
  <si>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</si>
  <si>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</si>
  <si>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</si>
  <si>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</si>
  <si>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</si>
  <si>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</si>
  <si>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</si>
  <si>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</si>
  <si>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</si>
  <si>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</si>
  <si>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</si>
  <si>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</si>
  <si>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</si>
  <si>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</si>
  <si>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</si>
  <si>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</si>
  <si>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</si>
  <si>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</si>
  <si>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</si>
  <si>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</si>
  <si>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</si>
  <si>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</si>
  <si>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</si>
  <si>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</si>
  <si>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</si>
  <si>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</si>
  <si>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</si>
  <si>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</si>
  <si>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</si>
  <si>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</si>
  <si>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</si>
  <si>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</si>
  <si>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</si>
  <si>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</si>
  <si>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</si>
  <si>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</si>
  <si>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</si>
  <si>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</si>
  <si>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</si>
  <si>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</si>
  <si>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</si>
  <si>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</si>
  <si>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</si>
  <si>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</si>
  <si>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</si>
  <si>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</si>
  <si>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</si>
  <si>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</si>
  <si>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</si>
  <si>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</si>
  <si>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</si>
  <si>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</si>
  <si>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</si>
  <si>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</si>
  <si>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</si>
  <si>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</si>
  <si>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</si>
  <si>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</si>
  <si>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</si>
  <si>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</si>
  <si>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</si>
  <si>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</si>
  <si>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</si>
  <si>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</si>
  <si>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</si>
  <si>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</si>
  <si>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</si>
  <si>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</si>
  <si>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</si>
  <si>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</si>
  <si>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</si>
  <si>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</si>
  <si>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</si>
  <si>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</si>
  <si>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</si>
  <si>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</si>
  <si>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</si>
  <si>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</si>
  <si>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</si>
  <si>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</si>
  <si>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</si>
  <si>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</si>
  <si>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</si>
  <si>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</si>
  <si>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</si>
  <si>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</si>
  <si>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</si>
  <si>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</si>
  <si>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</si>
  <si>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</si>
  <si>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</si>
  <si>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</si>
  <si>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</si>
  <si>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</si>
  <si>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</si>
  <si>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</si>
  <si>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</si>
  <si>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</si>
  <si>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</si>
  <si>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</si>
  <si>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</si>
  <si>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</si>
  <si>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</si>
  <si>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</si>
  <si>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</si>
  <si>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</si>
  <si>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</si>
  <si>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</si>
  <si>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</si>
  <si>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</si>
  <si>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</si>
  <si>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</si>
  <si>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</si>
  <si>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</si>
  <si>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</si>
  <si>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</si>
  <si>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</si>
  <si>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</si>
  <si>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</si>
  <si>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</si>
  <si>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</si>
  <si>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</si>
  <si>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</si>
  <si>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</si>
  <si>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</si>
  <si>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</si>
  <si>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</si>
  <si>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</si>
  <si>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</si>
  <si>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</si>
  <si>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</si>
  <si>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</si>
  <si>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</si>
  <si>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</si>
  <si>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</si>
  <si>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</si>
  <si>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</si>
  <si>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</si>
  <si>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</si>
  <si>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</si>
  <si>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</si>
  <si>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</si>
  <si>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</si>
  <si>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</si>
  <si>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</si>
  <si>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</si>
  <si>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</si>
  <si>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</si>
  <si>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</si>
  <si>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</si>
  <si>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</si>
  <si>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</si>
  <si>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</si>
  <si>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</si>
  <si>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</si>
  <si>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</si>
  <si>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</si>
  <si>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</si>
  <si>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</si>
  <si>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</si>
  <si>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</si>
  <si>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</si>
  <si>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</si>
  <si>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</si>
  <si>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</si>
  <si>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</si>
  <si>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</si>
  <si>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</si>
  <si>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</si>
  <si>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</si>
  <si>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</si>
  <si>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</si>
  <si>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</si>
  <si>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</si>
  <si>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</si>
  <si>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</si>
  <si>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</si>
  <si>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</si>
  <si>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</si>
  <si>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</si>
  <si>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</si>
  <si>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</si>
  <si>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</si>
  <si>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</si>
  <si>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</si>
  <si>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</si>
  <si>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</si>
  <si>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</si>
  <si>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</si>
  <si>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</si>
  <si>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</si>
  <si>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</si>
  <si>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</si>
  <si>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</si>
  <si>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</si>
  <si>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</si>
  <si>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</si>
  <si>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</si>
  <si>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</si>
  <si>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</si>
  <si>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</si>
  <si>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</si>
  <si>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</si>
  <si>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</si>
  <si>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</si>
  <si>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</si>
  <si>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</si>
  <si>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</si>
  <si>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</si>
  <si>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</si>
  <si>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</si>
  <si>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</si>
  <si>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</si>
  <si>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</si>
  <si>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</si>
  <si>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</si>
  <si>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</si>
  <si>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</si>
  <si>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</si>
  <si>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</si>
  <si>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</si>
  <si>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</si>
  <si>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</si>
  <si>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</si>
  <si>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</si>
  <si>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</si>
  <si>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</si>
  <si>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</si>
  <si>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</si>
  <si>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</si>
  <si>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</si>
  <si>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</si>
  <si>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</si>
  <si>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</si>
  <si>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</si>
  <si>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</si>
  <si>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</si>
  <si>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</si>
  <si>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</si>
  <si>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</si>
  <si>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</si>
  <si>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</si>
  <si>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</si>
  <si>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</si>
  <si>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</si>
  <si>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</si>
  <si>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</si>
  <si>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</si>
  <si>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</si>
  <si>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</si>
  <si>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</si>
  <si>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</si>
  <si>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</si>
  <si>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</si>
  <si>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</si>
  <si>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</si>
  <si>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</si>
  <si>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</si>
  <si>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</si>
  <si>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</si>
  <si>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</si>
  <si>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</si>
  <si>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</si>
  <si>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</si>
  <si>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</si>
  <si>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</si>
  <si>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</si>
  <si>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</si>
  <si>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</si>
  <si>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</si>
  <si>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</si>
  <si>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</si>
  <si>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</si>
  <si>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</si>
  <si>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</si>
  <si>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</si>
  <si>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</si>
  <si>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</si>
  <si>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</si>
  <si>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</si>
  <si>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</si>
  <si>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</si>
  <si>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</si>
  <si>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</si>
  <si>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</si>
  <si>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</si>
  <si>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</si>
  <si>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</si>
  <si>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</si>
  <si>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</si>
  <si>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</si>
  <si>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</si>
  <si>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</si>
  <si>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</si>
  <si>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</si>
  <si>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</si>
  <si>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</si>
  <si>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</si>
  <si>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</si>
  <si>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</si>
  <si>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</si>
  <si>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</si>
  <si>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</si>
  <si>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</si>
  <si>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</si>
  <si>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</si>
  <si>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</si>
  <si>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</si>
  <si>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</si>
  <si>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</si>
  <si>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</si>
  <si>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</si>
  <si>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</si>
  <si>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</si>
  <si>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</si>
  <si>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</si>
  <si>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</si>
  <si>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</si>
  <si>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</si>
  <si>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</si>
  <si>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</si>
  <si>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</si>
  <si>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</si>
  <si>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</si>
  <si>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</si>
  <si>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</si>
  <si>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</si>
  <si>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</si>
  <si>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</si>
  <si>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</si>
  <si>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</si>
  <si>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</si>
  <si>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</si>
  <si>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</si>
  <si>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</si>
  <si>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</si>
  <si>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</si>
  <si>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</si>
  <si>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</si>
  <si>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</si>
  <si>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</si>
  <si>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</si>
  <si>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</si>
  <si>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</si>
  <si>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</si>
  <si>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</si>
  <si>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</si>
  <si>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</si>
  <si>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</si>
  <si>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</si>
  <si>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</si>
  <si>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</si>
  <si>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</si>
  <si>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</si>
  <si>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</si>
  <si>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</si>
  <si>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</si>
  <si>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</si>
  <si>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</si>
  <si>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</si>
  <si>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</si>
  <si>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</si>
  <si>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</si>
  <si>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</si>
  <si>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</si>
  <si>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</si>
  <si>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</si>
  <si>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</si>
  <si>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</si>
  <si>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</si>
  <si>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</si>
  <si>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</si>
  <si>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</si>
  <si>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</si>
  <si>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</si>
  <si>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</si>
  <si>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</si>
  <si>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</si>
  <si>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</si>
  <si>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</si>
  <si>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</si>
  <si>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</si>
  <si>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</si>
  <si>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</si>
  <si>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</si>
  <si>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</si>
  <si>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</si>
  <si>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</si>
  <si>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</si>
  <si>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</si>
  <si>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</si>
  <si>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</si>
  <si>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</si>
  <si>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</si>
  <si>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</si>
  <si>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</si>
  <si>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</si>
  <si>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</si>
  <si>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</si>
  <si>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</si>
  <si>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</si>
  <si>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</si>
  <si>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</si>
  <si>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</si>
  <si>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</si>
  <si>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</si>
  <si>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</si>
  <si>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</si>
  <si>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</si>
  <si>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</si>
  <si>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</si>
  <si>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</si>
  <si>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</si>
  <si>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</si>
  <si>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</si>
  <si>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</si>
  <si>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</si>
  <si>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</si>
  <si>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</si>
  <si>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</si>
  <si>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</si>
  <si>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</si>
  <si>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</si>
  <si>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</si>
  <si>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</si>
  <si>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</si>
  <si>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</si>
  <si>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</si>
  <si>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</si>
  <si>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</si>
  <si>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</si>
  <si>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</si>
  <si>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</si>
  <si>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</si>
  <si>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</si>
  <si>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</si>
  <si>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</si>
  <si>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</si>
  <si>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</si>
  <si>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</si>
  <si>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</si>
  <si>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</si>
  <si>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</si>
  <si>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</si>
  <si>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</si>
  <si>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</si>
  <si>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</si>
  <si>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</si>
  <si>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</si>
  <si>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</si>
  <si>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</si>
  <si>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</si>
  <si>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</si>
  <si>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</si>
  <si>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</si>
  <si>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</si>
  <si>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</si>
  <si>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</si>
  <si>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</si>
  <si>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</si>
  <si>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</si>
  <si>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</si>
  <si>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</si>
  <si>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</si>
  <si>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</si>
  <si>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</si>
  <si>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</si>
  <si>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</si>
  <si>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</si>
  <si>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</si>
  <si>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</si>
  <si>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</si>
  <si>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</si>
  <si>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</si>
  <si>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</si>
  <si>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</si>
  <si>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</si>
  <si>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</si>
  <si>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</si>
  <si>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</si>
  <si>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</si>
  <si>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</si>
  <si>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</si>
  <si>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</si>
  <si>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</si>
  <si>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</si>
  <si>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</si>
  <si>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</si>
  <si>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</si>
  <si>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</si>
  <si>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</si>
  <si>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</si>
  <si>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</si>
  <si>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</si>
  <si>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</si>
  <si>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</si>
  <si>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</si>
  <si>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</si>
  <si>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</si>
  <si>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</si>
  <si>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</si>
  <si>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</si>
  <si>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</si>
  <si>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</si>
  <si>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</si>
  <si>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</si>
  <si>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</si>
  <si>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</si>
  <si>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</si>
  <si>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</si>
  <si>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</si>
  <si>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</si>
  <si>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</si>
  <si>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</si>
  <si>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</si>
  <si>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</si>
  <si>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</si>
  <si>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</si>
  <si>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</si>
  <si>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</si>
  <si>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</si>
  <si>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</si>
  <si>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</si>
  <si>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</si>
  <si>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</si>
  <si>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</si>
  <si>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</si>
  <si>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</si>
  <si>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</si>
  <si>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</si>
  <si>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</si>
  <si>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</si>
  <si>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</si>
  <si>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</si>
  <si>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</si>
  <si>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</si>
  <si>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</si>
  <si>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</si>
  <si>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</si>
  <si>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</si>
  <si>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</si>
  <si>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</si>
  <si>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</si>
  <si>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</si>
  <si>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</si>
  <si>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</si>
  <si>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</si>
  <si>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</si>
  <si>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</si>
  <si>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</si>
  <si>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</si>
  <si>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</si>
  <si>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</si>
  <si>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</si>
  <si>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</si>
  <si>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</si>
  <si>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</si>
  <si>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</si>
  <si>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</si>
  <si>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</si>
  <si>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</si>
  <si>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</si>
  <si>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</si>
  <si>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</si>
  <si>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</si>
  <si>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</si>
  <si>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</si>
  <si>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</si>
  <si>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</si>
  <si>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</si>
  <si>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</si>
  <si>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</si>
  <si>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</si>
  <si>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</si>
  <si>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</si>
  <si>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</si>
  <si>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</si>
  <si>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</si>
  <si>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</si>
  <si>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</si>
  <si>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</si>
  <si>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</si>
  <si>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</si>
  <si>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</si>
  <si>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</si>
  <si>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</si>
  <si>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</si>
  <si>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</si>
  <si>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</si>
  <si>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</si>
  <si>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</si>
  <si>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</si>
  <si>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</si>
  <si>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</si>
  <si>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</si>
  <si>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</si>
  <si>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</si>
  <si>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</si>
  <si>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</si>
  <si>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</si>
  <si>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</si>
  <si>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</si>
  <si>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</si>
  <si>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</si>
  <si>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</si>
  <si>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</si>
  <si>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</si>
  <si>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</si>
  <si>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</si>
  <si>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</si>
  <si>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</si>
  <si>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</si>
  <si>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</si>
  <si>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</si>
  <si>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</si>
  <si>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</si>
  <si>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</si>
  <si>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</si>
  <si>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</si>
  <si>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</si>
  <si>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</si>
  <si>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</si>
  <si>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</si>
  <si>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</si>
  <si>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</si>
  <si>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</si>
  <si>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</si>
  <si>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</si>
  <si>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</si>
  <si>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</si>
  <si>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</si>
  <si>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</si>
  <si>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</si>
  <si>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</si>
  <si>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</si>
  <si>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</si>
  <si>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</si>
  <si>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</si>
  <si>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</si>
  <si>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</si>
  <si>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</si>
  <si>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</si>
  <si>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</si>
  <si>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</si>
  <si>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</si>
  <si>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</si>
  <si>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</si>
  <si>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</si>
  <si>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</si>
  <si>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</si>
  <si>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</si>
  <si>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</si>
  <si>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</si>
  <si>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</si>
  <si>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</si>
  <si>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</si>
  <si>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</si>
  <si>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</si>
  <si>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</si>
  <si>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</si>
  <si>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</si>
  <si>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</si>
  <si>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</si>
  <si>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</si>
  <si>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</si>
  <si>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</si>
  <si>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</si>
  <si>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</si>
  <si>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</si>
  <si>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</si>
  <si>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</si>
  <si>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</si>
  <si>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</si>
  <si>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</si>
  <si>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</si>
  <si>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</si>
  <si>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</si>
  <si>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</si>
  <si>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</si>
  <si>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</si>
  <si>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</si>
  <si>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</si>
  <si>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</si>
  <si>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</si>
  <si>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</si>
  <si>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</si>
  <si>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</si>
  <si>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</si>
  <si>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</si>
  <si>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</si>
  <si>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</si>
  <si>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</si>
  <si>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</si>
  <si>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</si>
  <si>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</si>
  <si>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</si>
  <si>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</si>
  <si>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</si>
  <si>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</si>
  <si>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</si>
  <si>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</si>
  <si>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</si>
  <si>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</si>
  <si>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</si>
  <si>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</si>
  <si>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</si>
  <si>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</si>
  <si>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</si>
  <si>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</si>
  <si>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</si>
  <si>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</si>
  <si>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</si>
  <si>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</si>
  <si>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</si>
  <si>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</si>
  <si>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</si>
  <si>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</si>
  <si>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</si>
  <si>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</si>
  <si>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</si>
  <si>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</si>
  <si>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</si>
  <si>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</si>
  <si>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</si>
  <si>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</si>
  <si>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</si>
  <si>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</si>
  <si>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</si>
  <si>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</si>
  <si>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</si>
  <si>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</si>
  <si>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</si>
  <si>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</si>
  <si>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</si>
  <si>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</si>
  <si>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</si>
  <si>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</si>
  <si>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</si>
  <si>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</si>
  <si>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</si>
  <si>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</si>
  <si>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</si>
  <si>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</si>
  <si>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</si>
  <si>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</si>
  <si>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</si>
  <si>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</si>
  <si>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</si>
  <si>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</si>
  <si>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</si>
  <si>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</si>
  <si>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</si>
  <si>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</si>
  <si>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</si>
  <si>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</si>
  <si>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</si>
  <si>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</si>
  <si>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</si>
  <si>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</si>
  <si>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</si>
  <si>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</si>
  <si>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</si>
  <si>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</si>
  <si>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</si>
  <si>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</si>
  <si>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</si>
  <si>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</si>
  <si>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</si>
  <si>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</si>
  <si>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</si>
  <si>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</si>
  <si>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</si>
  <si>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</si>
  <si>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</si>
  <si>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</si>
  <si>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</si>
  <si>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</si>
  <si>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</si>
  <si>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</si>
  <si>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</si>
  <si>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</si>
  <si>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</si>
  <si>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</si>
  <si>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</si>
  <si>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</si>
  <si>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</si>
  <si>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</si>
  <si>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</si>
  <si>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</si>
  <si>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</si>
  <si>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</si>
  <si>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</si>
  <si>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</si>
  <si>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</si>
  <si>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</si>
  <si>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</si>
  <si>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</si>
  <si>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</si>
  <si>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</si>
  <si>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</si>
  <si>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</si>
  <si>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</si>
  <si>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</si>
  <si>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</si>
  <si>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</si>
  <si>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</si>
  <si>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</si>
  <si>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</si>
  <si>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</si>
  <si>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</si>
  <si>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</si>
  <si>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</si>
  <si>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</si>
  <si>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</si>
  <si>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</si>
  <si>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</si>
  <si>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</si>
  <si>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</si>
  <si>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</si>
  <si>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</si>
  <si>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</si>
  <si>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</si>
  <si>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</si>
  <si>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</si>
  <si>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</si>
  <si>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</si>
  <si>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</si>
  <si>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</si>
  <si>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</si>
  <si>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</si>
  <si>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</si>
  <si>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</si>
  <si>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</si>
  <si>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</si>
  <si>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</si>
  <si>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</si>
  <si>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</si>
  <si>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</si>
  <si>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</si>
  <si>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</si>
  <si>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</si>
  <si>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</si>
  <si>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</si>
  <si>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</si>
  <si>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</si>
  <si>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</si>
  <si>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</si>
  <si>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</si>
  <si>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</si>
  <si>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</si>
  <si>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</si>
  <si>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</si>
  <si>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</si>
  <si>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</si>
  <si>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</si>
  <si>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</si>
  <si>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</si>
  <si>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</si>
  <si>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</si>
  <si>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</si>
  <si>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</si>
  <si>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</si>
  <si>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</si>
  <si>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</si>
  <si>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</si>
  <si>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</si>
  <si>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</si>
  <si>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</si>
  <si>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</si>
  <si>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</si>
  <si>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</si>
  <si>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</si>
  <si>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</si>
  <si>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</si>
  <si>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</si>
  <si>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</si>
  <si>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</si>
  <si>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</si>
  <si>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</si>
  <si>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</si>
  <si>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</si>
  <si>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</si>
  <si>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</si>
  <si>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</si>
  <si>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</si>
  <si>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</si>
  <si>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</si>
  <si>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</si>
  <si>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</si>
  <si>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</si>
  <si>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</si>
  <si>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</si>
  <si>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</si>
  <si>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</si>
  <si>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</si>
  <si>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</si>
  <si>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</si>
  <si>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</si>
  <si>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</si>
  <si>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</si>
  <si>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</si>
  <si>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</si>
  <si>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</si>
  <si>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</si>
  <si>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</si>
  <si>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</si>
  <si>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</si>
  <si>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</si>
  <si>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</si>
  <si>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</si>
  <si>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</si>
  <si>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</si>
  <si>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</si>
  <si>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</si>
  <si>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</si>
  <si>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</si>
  <si>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</si>
  <si>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</si>
  <si>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</si>
  <si>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</si>
  <si>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</si>
  <si>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</si>
  <si>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</si>
  <si>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</si>
  <si>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</si>
  <si>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</si>
  <si>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</si>
  <si>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</si>
  <si>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</si>
  <si>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</si>
  <si>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</si>
  <si>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</si>
  <si>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</si>
  <si>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</si>
  <si>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</si>
  <si>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</si>
  <si>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</si>
  <si>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</si>
  <si>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</si>
  <si>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</si>
  <si>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</si>
  <si>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</si>
  <si>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</si>
  <si>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</si>
  <si>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</si>
  <si>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</si>
  <si>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</si>
  <si>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</si>
  <si>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</si>
  <si>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</si>
  <si>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</si>
  <si>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</si>
  <si>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</si>
  <si>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</si>
  <si>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</si>
  <si>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</si>
  <si>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</si>
  <si>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</si>
  <si>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</si>
  <si>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</si>
  <si>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</si>
  <si>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</si>
  <si>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</si>
  <si>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</si>
  <si>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</si>
  <si>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</si>
  <si>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</si>
  <si>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</si>
  <si>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</si>
  <si>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</si>
  <si>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</si>
  <si>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</si>
  <si>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</si>
  <si>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</si>
  <si>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</si>
  <si>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</si>
  <si>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</si>
  <si>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</si>
  <si>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</si>
  <si>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</si>
  <si>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</si>
  <si>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</si>
  <si>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</si>
  <si>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</si>
  <si>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</si>
  <si>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</si>
  <si>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</si>
  <si>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</si>
  <si>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</si>
  <si>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</si>
  <si>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</si>
  <si>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</si>
  <si>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</si>
  <si>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</si>
  <si>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</si>
  <si>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</si>
  <si>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</si>
  <si>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</si>
  <si>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</si>
  <si>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</si>
  <si>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</si>
  <si>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</si>
  <si>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</si>
  <si>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</si>
  <si>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</si>
  <si>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</si>
  <si>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</si>
  <si>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</si>
  <si>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</si>
  <si>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</si>
  <si>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</si>
  <si>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</si>
  <si>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</si>
  <si>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</si>
  <si>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</si>
  <si>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</si>
  <si>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</si>
  <si>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</si>
  <si>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</si>
  <si>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</si>
  <si>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</si>
  <si>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</si>
  <si>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</si>
  <si>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</si>
  <si>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</si>
  <si>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</si>
  <si>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</si>
  <si>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</si>
  <si>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</si>
  <si>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</si>
  <si>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</si>
  <si>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</si>
  <si>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</si>
  <si>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</si>
  <si>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</si>
  <si>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</si>
  <si>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</si>
  <si>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</si>
  <si>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</si>
  <si>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</si>
  <si>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</si>
  <si>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</si>
  <si>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</si>
  <si>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</si>
  <si>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</si>
  <si>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</si>
  <si>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</si>
  <si>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</si>
  <si>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</si>
  <si>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</si>
  <si>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</si>
  <si>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</si>
  <si>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</si>
  <si>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</si>
  <si>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</si>
  <si>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</si>
  <si>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</si>
  <si>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</si>
  <si>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</si>
  <si>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</si>
  <si>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</si>
  <si>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</si>
  <si>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</si>
  <si>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</si>
  <si>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</si>
  <si>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</si>
  <si>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</si>
  <si>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</si>
  <si>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</si>
  <si>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</si>
  <si>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</si>
  <si>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</si>
  <si>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</si>
  <si>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</si>
  <si>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</si>
  <si>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</si>
  <si>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</si>
  <si>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</si>
  <si>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</si>
  <si>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</si>
  <si>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</si>
  <si>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</si>
  <si>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</si>
  <si>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</si>
  <si>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</si>
  <si>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</si>
  <si>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</si>
  <si>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</si>
  <si>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</si>
  <si>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</si>
  <si>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</si>
  <si>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</si>
  <si>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</si>
  <si>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</si>
  <si>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</si>
  <si>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</si>
  <si>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</si>
  <si>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</si>
  <si>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</si>
  <si>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</si>
  <si>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</si>
  <si>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</si>
  <si>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</si>
  <si>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</si>
  <si>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</si>
  <si>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</si>
  <si>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</si>
  <si>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</si>
  <si>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</si>
  <si>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</si>
  <si>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</si>
  <si>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</si>
  <si>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</si>
  <si>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</si>
  <si>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</si>
  <si>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</si>
  <si>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</si>
  <si>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</si>
  <si>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</si>
  <si>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</si>
  <si>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</si>
  <si>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</si>
  <si>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</si>
  <si>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</si>
  <si>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</si>
  <si>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</si>
  <si>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</si>
  <si>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</si>
  <si>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</si>
  <si>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</si>
  <si>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</si>
  <si>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</si>
  <si>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</si>
  <si>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</si>
  <si>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</si>
  <si>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</si>
  <si>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</si>
  <si>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</si>
  <si>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</si>
  <si>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</si>
  <si>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</si>
  <si>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</si>
  <si>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</si>
  <si>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</si>
  <si>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</si>
  <si>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</si>
  <si>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</si>
  <si>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</si>
  <si>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</si>
  <si>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</si>
  <si>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</si>
  <si>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</si>
  <si>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</si>
  <si>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</si>
  <si>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</si>
  <si>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</si>
  <si>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</si>
  <si>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</si>
  <si>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</si>
  <si>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</si>
  <si>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</si>
  <si>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</si>
  <si>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</si>
  <si>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</si>
  <si>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</si>
  <si>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</si>
  <si>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</si>
  <si>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</si>
  <si>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</si>
  <si>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</si>
  <si>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</si>
  <si>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</si>
  <si>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</si>
  <si>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</si>
  <si>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</si>
  <si>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</si>
  <si>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</si>
  <si>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</si>
  <si>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</si>
  <si>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</si>
  <si>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</si>
  <si>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</si>
  <si>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</si>
  <si>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</si>
  <si>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</si>
  <si>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</si>
  <si>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</si>
  <si>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</si>
  <si>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</si>
  <si>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</si>
  <si>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</si>
  <si>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</si>
  <si>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</si>
  <si>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</si>
  <si>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</si>
  <si>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</si>
  <si>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</si>
  <si>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</si>
  <si>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</si>
  <si>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</si>
  <si>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</si>
  <si>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</si>
  <si>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</si>
  <si>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</si>
  <si>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</si>
  <si>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</si>
  <si>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</si>
  <si>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</si>
  <si>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</si>
  <si>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</si>
  <si>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</si>
  <si>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</si>
  <si>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</si>
  <si>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</si>
  <si>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</si>
  <si>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</si>
  <si>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</si>
  <si>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</si>
  <si>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</si>
  <si>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</si>
  <si>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</si>
  <si>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</si>
  <si>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</si>
  <si>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</si>
  <si>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</si>
  <si>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</si>
  <si>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</si>
  <si>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</si>
  <si>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</si>
  <si>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</si>
  <si>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</si>
  <si>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</si>
  <si>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</si>
  <si>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</si>
  <si>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</si>
  <si>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</si>
  <si>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</si>
  <si>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</si>
  <si>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</si>
  <si>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</si>
  <si>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</si>
  <si>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</si>
  <si>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</si>
  <si>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</si>
  <si>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</si>
  <si>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</si>
  <si>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</si>
  <si>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</si>
  <si>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</si>
  <si>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</si>
  <si>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</si>
  <si>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</si>
  <si>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</si>
  <si>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</si>
  <si>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</si>
  <si>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</si>
  <si>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</si>
  <si>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</si>
  <si>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</si>
  <si>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</si>
  <si>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</si>
  <si>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</si>
  <si>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</si>
  <si>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</si>
  <si>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</si>
  <si>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</si>
  <si>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</si>
  <si>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</si>
  <si>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</si>
  <si>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</si>
  <si>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</si>
  <si>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</si>
  <si>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</si>
  <si>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</si>
  <si>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</si>
  <si>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</si>
  <si>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</si>
  <si>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</si>
  <si>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</si>
  <si>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</si>
  <si>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</si>
  <si>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</si>
  <si>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</si>
  <si>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</si>
  <si>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</si>
  <si>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</si>
  <si>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</si>
  <si>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</si>
  <si>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</si>
  <si>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</si>
  <si>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</si>
  <si>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</si>
  <si>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</si>
  <si>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</si>
  <si>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</si>
  <si>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</si>
  <si>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</si>
  <si>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</si>
  <si>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</si>
  <si>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</si>
  <si>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</si>
  <si>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</si>
  <si>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</si>
  <si>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</si>
  <si>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</si>
  <si>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</si>
  <si>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</si>
  <si>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</si>
  <si>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</si>
  <si>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</si>
  <si>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</si>
  <si>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</si>
  <si>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</si>
  <si>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</si>
  <si>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</si>
  <si>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</si>
  <si>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</si>
  <si>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</si>
  <si>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</si>
  <si>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</si>
  <si>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</si>
  <si>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</si>
  <si>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</si>
  <si>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</si>
  <si>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</si>
  <si>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</si>
  <si>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</si>
  <si>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</si>
  <si>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</si>
  <si>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</si>
  <si>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</si>
  <si>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</si>
  <si>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</si>
  <si>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</si>
  <si>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</si>
  <si>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</si>
  <si>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</si>
  <si>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</si>
  <si>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</si>
  <si>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</si>
  <si>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</si>
  <si>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</si>
  <si>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</si>
  <si>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</si>
  <si>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</si>
  <si>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</si>
  <si>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</si>
  <si>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</si>
  <si>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</si>
  <si>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</si>
  <si>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</si>
  <si>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</si>
  <si>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</si>
  <si>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</si>
  <si>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</si>
  <si>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</si>
  <si>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</si>
  <si>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</si>
  <si>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</si>
  <si>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</si>
  <si>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</si>
  <si>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</si>
  <si>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</si>
  <si>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</si>
  <si>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</si>
  <si>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</si>
  <si>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</si>
  <si>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</si>
  <si>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</si>
  <si>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</si>
  <si>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</si>
  <si>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</si>
  <si>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</si>
  <si>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</si>
  <si>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</si>
  <si>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</si>
  <si>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</si>
  <si>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</si>
  <si>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</si>
  <si>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</si>
  <si>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</si>
  <si>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</si>
  <si>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</si>
  <si>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</si>
  <si>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</si>
  <si>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</si>
  <si>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</si>
  <si>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</si>
  <si>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</si>
  <si>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</si>
  <si>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</si>
  <si>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</si>
  <si>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</si>
  <si>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</si>
  <si>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</si>
  <si>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</si>
  <si>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</si>
  <si>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</si>
  <si>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</si>
  <si>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</si>
  <si>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</si>
  <si>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</si>
  <si>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</si>
  <si>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</si>
  <si>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</si>
  <si>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</si>
  <si>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</si>
  <si>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</si>
  <si>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</si>
  <si>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</si>
  <si>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</si>
  <si>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</si>
  <si>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</si>
  <si>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</si>
  <si>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</si>
  <si>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</si>
  <si>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</si>
  <si>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</si>
  <si>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</si>
  <si>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</si>
  <si>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</si>
  <si>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</si>
  <si>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</si>
  <si>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</si>
  <si>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</si>
  <si>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</si>
  <si>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</si>
  <si>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</si>
  <si>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</si>
  <si>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</si>
  <si>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</si>
  <si>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</si>
  <si>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</si>
  <si>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</si>
  <si>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</si>
  <si>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</si>
  <si>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</si>
  <si>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</si>
  <si>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</si>
  <si>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</si>
  <si>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</si>
  <si>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</si>
  <si>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</si>
  <si>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</si>
  <si>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</si>
  <si>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</si>
  <si>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</si>
  <si>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</si>
  <si>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</si>
  <si>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</si>
  <si>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</si>
  <si>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</si>
  <si>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</si>
  <si>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</si>
  <si>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</si>
  <si>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</si>
  <si>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</si>
  <si>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</si>
  <si>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</si>
  <si>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</si>
  <si>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</si>
  <si>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</si>
  <si>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</si>
  <si>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</si>
  <si>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</si>
  <si>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</si>
  <si>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</si>
  <si>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</si>
  <si>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</si>
  <si>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</si>
  <si>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</si>
  <si>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</si>
  <si>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</si>
  <si>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</si>
  <si>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</si>
  <si>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</si>
  <si>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</si>
  <si>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</si>
  <si>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</si>
  <si>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</si>
  <si>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</si>
  <si>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</si>
  <si>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</si>
  <si>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</si>
  <si>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</si>
  <si>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</si>
  <si>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</si>
  <si>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</si>
  <si>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</si>
  <si>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</si>
  <si>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</si>
  <si>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</si>
  <si>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</si>
  <si>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</si>
  <si>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</si>
  <si>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</si>
  <si>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</si>
  <si>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</si>
  <si>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</si>
  <si>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</si>
  <si>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</si>
  <si>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</si>
  <si>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</si>
  <si>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</si>
  <si>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</si>
  <si>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</si>
  <si>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</si>
  <si>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</si>
  <si>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</si>
  <si>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</si>
  <si>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</si>
  <si>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</si>
  <si>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</si>
  <si>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</si>
  <si>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</si>
  <si>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</si>
  <si>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</si>
  <si>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</si>
  <si>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</si>
  <si>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</si>
  <si>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</si>
  <si>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</si>
  <si>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</si>
  <si>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</si>
  <si>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</si>
  <si>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</si>
  <si>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</si>
  <si>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</si>
  <si>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</si>
  <si>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</si>
  <si>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</si>
  <si>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</si>
  <si>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</si>
  <si>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</si>
  <si>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</si>
  <si>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</si>
  <si>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</si>
  <si>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</si>
  <si>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</si>
  <si>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</si>
  <si>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</si>
  <si>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</si>
  <si>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</si>
  <si>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</si>
  <si>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</si>
  <si>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</si>
  <si>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</si>
  <si>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</si>
  <si>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</si>
  <si>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</si>
  <si>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</si>
  <si>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</si>
  <si>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</si>
  <si>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</si>
  <si>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</si>
  <si>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</si>
  <si>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</si>
  <si>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</si>
  <si>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</si>
  <si>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</si>
  <si>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</si>
  <si>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</si>
  <si>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</si>
  <si>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</si>
  <si>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</si>
  <si>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</si>
  <si>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</si>
  <si>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</si>
  <si>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</si>
  <si>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</si>
  <si>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</si>
  <si>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</si>
  <si>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</si>
  <si>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</si>
  <si>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</si>
  <si>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</si>
  <si>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</si>
  <si>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</si>
  <si>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</si>
  <si>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</si>
  <si>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</si>
  <si>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</si>
  <si>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</si>
  <si>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</si>
  <si>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</si>
  <si>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</si>
  <si>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</si>
  <si>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</si>
  <si>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</si>
  <si>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</si>
  <si>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</si>
  <si>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</si>
  <si>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</si>
  <si>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</si>
  <si>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</si>
  <si>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</si>
  <si>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</si>
  <si>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</si>
  <si>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</si>
  <si>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</si>
  <si>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</si>
  <si>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</si>
  <si>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</si>
  <si>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</si>
  <si>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</si>
  <si>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</si>
  <si>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</si>
  <si>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</si>
  <si>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</si>
  <si>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</si>
  <si>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</si>
  <si>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</si>
  <si>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</si>
  <si>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</si>
  <si>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</si>
  <si>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</si>
  <si>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</si>
  <si>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</si>
  <si>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</si>
  <si>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</si>
  <si>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</si>
  <si>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</si>
  <si>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</si>
  <si>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</si>
  <si>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</si>
  <si>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</si>
  <si>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</si>
  <si>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</si>
  <si>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</si>
  <si>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</si>
  <si>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</si>
  <si>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</si>
  <si>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</si>
  <si>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</si>
  <si>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</si>
  <si>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</si>
  <si>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</si>
  <si>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</si>
  <si>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</si>
  <si>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</si>
  <si>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</si>
  <si>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</si>
  <si>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</si>
  <si>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</si>
  <si>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</si>
  <si>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</si>
  <si>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</si>
  <si>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</si>
  <si>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</si>
  <si>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</si>
  <si>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</si>
  <si>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</si>
  <si>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</si>
  <si>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</si>
  <si>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</si>
  <si>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</si>
  <si>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</si>
  <si>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</si>
  <si>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</si>
  <si>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</si>
  <si>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</si>
  <si>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</si>
  <si>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</si>
  <si>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</si>
  <si>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</si>
  <si>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</si>
  <si>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</si>
  <si>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</si>
  <si>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</si>
  <si>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</si>
  <si>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</si>
  <si>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</si>
  <si>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</si>
  <si>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</si>
  <si>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</si>
  <si>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</si>
  <si>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</si>
  <si>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</si>
  <si>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</si>
  <si>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</si>
  <si>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</si>
  <si>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</si>
  <si>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</si>
  <si>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</si>
  <si>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</si>
  <si>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</si>
  <si>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</si>
  <si>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</si>
  <si>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</si>
  <si>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</si>
  <si>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</si>
  <si>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</si>
  <si>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</si>
  <si>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</si>
  <si>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</si>
  <si>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</si>
  <si>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</si>
  <si>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</si>
  <si>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</si>
  <si>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</si>
  <si>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</si>
  <si>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</si>
  <si>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</si>
  <si>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</si>
  <si>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</si>
  <si>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</si>
  <si>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</si>
  <si>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</si>
  <si>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</si>
  <si>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</si>
  <si>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</si>
  <si>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</si>
  <si>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</si>
  <si>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</si>
  <si>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</si>
  <si>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</si>
  <si>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</si>
  <si>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</si>
  <si>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</si>
  <si>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</si>
  <si>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</si>
  <si>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</si>
  <si>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</si>
  <si>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</si>
  <si>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</si>
  <si>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</si>
  <si>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</si>
  <si>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</si>
  <si>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</si>
  <si>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</si>
  <si>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</si>
  <si>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</si>
  <si>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</si>
  <si>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</si>
  <si>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</si>
  <si>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</si>
  <si>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</si>
  <si>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</si>
  <si>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</si>
  <si>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</si>
  <si>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</si>
  <si>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</si>
  <si>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</si>
  <si>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</si>
  <si>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</si>
  <si>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</si>
  <si>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</si>
  <si>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</si>
  <si>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</si>
  <si>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</si>
  <si>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</si>
  <si>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</si>
  <si>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</si>
  <si>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</si>
  <si>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</si>
  <si>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</si>
  <si>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</si>
  <si>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</si>
  <si>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</si>
  <si>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</si>
  <si>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</si>
  <si>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</si>
  <si>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</si>
  <si>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</si>
  <si>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</si>
  <si>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</si>
  <si>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</si>
  <si>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</si>
  <si>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</si>
  <si>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</si>
  <si>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</si>
  <si>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</si>
  <si>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</si>
  <si>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</si>
  <si>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</si>
  <si>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</si>
  <si>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</si>
  <si>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</si>
  <si>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</si>
  <si>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</si>
  <si>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</si>
  <si>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</si>
  <si>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</si>
  <si>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</si>
  <si>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</si>
  <si>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</si>
  <si>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</si>
  <si>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</si>
  <si>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</si>
  <si>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</si>
  <si>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</si>
  <si>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</si>
  <si>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</si>
  <si>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</si>
  <si>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</si>
  <si>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</si>
  <si>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</si>
  <si>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</si>
  <si>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</si>
  <si>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</si>
  <si>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</si>
  <si>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</si>
  <si>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</si>
  <si>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</si>
  <si>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</si>
  <si>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</si>
  <si>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</si>
  <si>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</si>
  <si>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</si>
  <si>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</si>
  <si>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</si>
  <si>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</si>
  <si>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</si>
  <si>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</si>
  <si>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</si>
  <si>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</si>
  <si>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</si>
  <si>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</si>
  <si>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</si>
  <si>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</si>
  <si>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</si>
  <si>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</si>
  <si>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</si>
  <si>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</si>
  <si>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</si>
  <si>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</si>
  <si>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</si>
  <si>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</si>
  <si>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</si>
  <si>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</si>
  <si>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</si>
  <si>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</si>
  <si>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</si>
  <si>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</si>
  <si>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</si>
  <si>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</si>
  <si>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</si>
  <si>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</si>
  <si>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</si>
  <si>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</si>
  <si>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</si>
  <si>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</si>
  <si>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</si>
  <si>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</si>
  <si>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</si>
  <si>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</si>
  <si>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</si>
  <si>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</si>
  <si>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</si>
  <si>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</si>
  <si>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</si>
  <si>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</si>
  <si>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</si>
  <si>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</si>
  <si>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</si>
  <si>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</si>
  <si>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</si>
  <si>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</si>
  <si>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</si>
  <si>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</si>
  <si>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</si>
  <si>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</si>
  <si>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</si>
  <si>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</si>
  <si>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</si>
  <si>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</si>
  <si>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</si>
  <si>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</si>
  <si>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</si>
  <si>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</si>
  <si>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</si>
  <si>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</si>
  <si>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</si>
  <si>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</si>
  <si>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</si>
  <si>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</si>
  <si>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</si>
  <si>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</si>
  <si>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</si>
  <si>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</si>
  <si>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</si>
  <si>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</si>
  <si>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</si>
  <si>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</si>
  <si>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</si>
  <si>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</si>
  <si>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</si>
  <si>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</si>
  <si>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</si>
  <si>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</si>
  <si>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</si>
  <si>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</si>
  <si>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</si>
  <si>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</si>
  <si>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</si>
  <si>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</si>
  <si>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</si>
  <si>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</si>
  <si>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</si>
  <si>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</si>
  <si>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</si>
  <si>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</si>
  <si>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</si>
  <si>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</si>
  <si>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</si>
  <si>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</si>
  <si>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</si>
  <si>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</si>
  <si>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</si>
  <si>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</si>
  <si>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</si>
  <si>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</si>
  <si>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</si>
  <si>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</si>
  <si>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</si>
  <si>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</si>
  <si>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</si>
  <si>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</si>
  <si>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</si>
  <si>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</si>
  <si>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</si>
  <si>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</si>
  <si>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</si>
  <si>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</si>
  <si>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</si>
  <si>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</si>
  <si>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</si>
  <si>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</si>
  <si>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</si>
  <si>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</si>
  <si>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</si>
  <si>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</si>
  <si>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</si>
  <si>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</si>
  <si>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</si>
  <si>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</si>
  <si>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</si>
  <si>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</si>
  <si>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</si>
  <si>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</si>
  <si>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</si>
  <si>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</si>
  <si>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</si>
  <si>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</si>
  <si>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</si>
  <si>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</si>
  <si>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</si>
  <si>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</si>
  <si>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</si>
  <si>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</si>
  <si>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</si>
  <si>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</si>
  <si>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</si>
  <si>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</si>
  <si>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</si>
  <si>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</si>
  <si>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</si>
  <si>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</si>
  <si>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</si>
  <si>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</si>
  <si>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</si>
  <si>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</si>
  <si>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</si>
  <si>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</si>
  <si>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</si>
  <si>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</si>
  <si>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</si>
  <si>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</si>
  <si>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</si>
  <si>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</si>
  <si>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</si>
  <si>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</si>
  <si>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</si>
  <si>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</si>
  <si>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</si>
  <si>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</si>
  <si>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</si>
  <si>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</si>
  <si>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</si>
  <si>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</si>
  <si>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</si>
  <si>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</si>
  <si>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</si>
  <si>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</si>
  <si>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</si>
  <si>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</si>
  <si>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</si>
  <si>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</si>
  <si>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</si>
  <si>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</si>
  <si>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</si>
  <si>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</si>
  <si>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</si>
  <si>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</si>
  <si>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</si>
  <si>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</si>
  <si>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</si>
  <si>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</si>
  <si>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</si>
  <si>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</si>
  <si>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</si>
  <si>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</si>
  <si>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</si>
  <si>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</si>
  <si>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</si>
  <si>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</si>
  <si>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</si>
  <si>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</si>
  <si>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</si>
  <si>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</si>
  <si>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</si>
  <si>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</si>
  <si>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</si>
  <si>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</si>
  <si>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</si>
  <si>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</si>
  <si>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</si>
  <si>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</si>
  <si>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</si>
  <si>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</si>
  <si>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</si>
  <si>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</si>
  <si>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</si>
  <si>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</si>
  <si>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</si>
  <si>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</si>
  <si>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</si>
  <si>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</si>
  <si>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</si>
  <si>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</si>
  <si>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</si>
  <si>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</si>
  <si>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</si>
  <si>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</si>
  <si>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</si>
  <si>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</si>
  <si>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</si>
  <si>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</si>
  <si>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</si>
  <si>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</si>
  <si>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</si>
  <si>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</si>
  <si>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</si>
  <si>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</si>
  <si>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</si>
  <si>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</si>
  <si>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</si>
  <si>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</si>
  <si>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</si>
  <si>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</si>
  <si>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</si>
  <si>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</si>
  <si>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</si>
  <si>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</si>
  <si>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</si>
  <si>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</si>
  <si>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</si>
  <si>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</si>
  <si>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</si>
  <si>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</si>
  <si>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</si>
  <si>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</si>
  <si>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</si>
  <si>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</si>
  <si>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</si>
  <si>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</si>
  <si>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</si>
  <si>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</si>
  <si>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</si>
  <si>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</si>
  <si>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</si>
  <si>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</si>
  <si>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</si>
  <si>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</si>
  <si>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</si>
  <si>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</si>
  <si>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</si>
  <si>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</si>
  <si>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</si>
  <si>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</si>
  <si>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</si>
  <si>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</si>
  <si>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</si>
  <si>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</si>
  <si>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</si>
  <si>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</si>
  <si>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</si>
  <si>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</si>
  <si>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</si>
  <si>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</si>
  <si>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</si>
  <si>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</si>
  <si>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</si>
  <si>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</si>
  <si>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</si>
  <si>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</si>
  <si>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</si>
  <si>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</si>
  <si>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</si>
  <si>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</si>
  <si>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</si>
  <si>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</si>
  <si>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</si>
  <si>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</si>
  <si>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</si>
  <si>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</si>
  <si>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</si>
  <si>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</si>
  <si>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</si>
  <si>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</si>
  <si>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</si>
  <si>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</si>
  <si>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</si>
  <si>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</si>
  <si>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</si>
  <si>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</si>
  <si>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</si>
  <si>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</si>
  <si>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</si>
  <si>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</si>
  <si>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</si>
  <si>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</si>
  <si>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</si>
  <si>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</si>
  <si>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</si>
  <si>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</si>
  <si>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</si>
  <si>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</si>
  <si>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</si>
  <si>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</si>
  <si>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</si>
  <si>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</si>
  <si>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</si>
  <si>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</si>
  <si>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</si>
  <si>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</si>
  <si>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</si>
  <si>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</si>
  <si>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</si>
  <si>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</si>
  <si>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</si>
  <si>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</si>
  <si>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</si>
  <si>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</si>
  <si>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</si>
  <si>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</si>
  <si>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</si>
  <si>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</si>
  <si>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</si>
  <si>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</si>
  <si>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</si>
  <si>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</si>
  <si>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</si>
  <si>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</si>
  <si>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</si>
  <si>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</si>
  <si>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</si>
  <si>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</si>
  <si>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</si>
  <si>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</si>
  <si>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</si>
  <si>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</si>
  <si>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</si>
  <si>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</si>
  <si>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</si>
  <si>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</si>
  <si>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</si>
  <si>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</si>
  <si>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</si>
  <si>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</si>
  <si>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</si>
  <si>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</si>
  <si>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</si>
  <si>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</si>
  <si>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</si>
  <si>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</si>
  <si>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</si>
  <si>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</si>
  <si>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</si>
  <si>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</si>
  <si>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</si>
  <si>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</si>
  <si>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</si>
  <si>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</si>
  <si>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</si>
  <si>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</si>
  <si>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</si>
  <si>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</si>
  <si>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</si>
  <si>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</si>
  <si>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</si>
  <si>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</si>
  <si>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</si>
  <si>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</si>
  <si>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</si>
  <si>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</si>
  <si>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</si>
  <si>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</si>
  <si>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</si>
  <si>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</si>
  <si>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</si>
  <si>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</si>
  <si>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</si>
  <si>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</si>
  <si>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</si>
  <si>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</si>
  <si>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</si>
  <si>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</si>
  <si>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</si>
  <si>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</si>
  <si>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</si>
  <si>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</si>
  <si>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</si>
  <si>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</si>
  <si>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</si>
  <si>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</si>
  <si>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</si>
  <si>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</si>
  <si>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</si>
  <si>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</si>
  <si>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</si>
  <si>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</si>
  <si>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</si>
  <si>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</si>
  <si>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</si>
  <si>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</si>
  <si>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</si>
  <si>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</si>
  <si>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</si>
  <si>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</si>
  <si>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</si>
  <si>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</si>
  <si>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</si>
  <si>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</si>
  <si>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</si>
  <si>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</si>
  <si>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</si>
  <si>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</si>
  <si>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</si>
  <si>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</si>
  <si>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</si>
  <si>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</si>
  <si>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</si>
  <si>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</si>
  <si>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</si>
  <si>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</si>
  <si>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</si>
  <si>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</si>
  <si>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</si>
  <si>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</si>
  <si>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</si>
  <si>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</si>
  <si>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</si>
  <si>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</si>
  <si>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</si>
  <si>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</si>
  <si>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</si>
  <si>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</si>
  <si>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</si>
  <si>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</si>
  <si>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</si>
  <si>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</si>
  <si>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</si>
  <si>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</si>
  <si>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</si>
  <si>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</si>
  <si>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</si>
  <si>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</si>
  <si>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</si>
  <si>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</si>
  <si>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</si>
  <si>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</si>
  <si>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</si>
  <si>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</si>
  <si>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</si>
  <si>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</si>
  <si>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</si>
  <si>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</si>
  <si>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</si>
  <si>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</si>
  <si>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</si>
  <si>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</si>
  <si>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</si>
  <si>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</si>
  <si>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</si>
  <si>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</si>
  <si>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</si>
  <si>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</si>
  <si>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</si>
  <si>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</si>
  <si>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</si>
  <si>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</si>
  <si>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</si>
  <si>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</si>
  <si>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</si>
  <si>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</si>
  <si>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</si>
  <si>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</si>
  <si>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</si>
  <si>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</si>
  <si>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</si>
  <si>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</si>
  <si>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</si>
  <si>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</si>
  <si>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</si>
  <si>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</si>
  <si>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</si>
  <si>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</si>
  <si>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</si>
  <si>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</si>
  <si>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</si>
  <si>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</si>
  <si>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</si>
  <si>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</si>
  <si>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</si>
  <si>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</si>
  <si>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</si>
  <si>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</si>
  <si>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</si>
  <si>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</si>
  <si>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</si>
  <si>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</si>
  <si>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</si>
  <si>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</si>
  <si>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</si>
  <si>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</si>
  <si>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</si>
  <si>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</si>
  <si>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</si>
  <si>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</si>
  <si>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</si>
  <si>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</si>
  <si>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</si>
  <si>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</si>
  <si>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</si>
  <si>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</si>
  <si>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</si>
  <si>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</si>
  <si>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</si>
  <si>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</si>
  <si>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</si>
  <si>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</si>
  <si>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</si>
  <si>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</si>
  <si>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</si>
  <si>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</si>
  <si>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</si>
  <si>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</si>
  <si>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</si>
  <si>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</si>
  <si>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</si>
  <si>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</si>
  <si>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</si>
  <si>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</si>
  <si>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</si>
  <si>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</si>
  <si>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</si>
  <si>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</si>
  <si>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</si>
  <si>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</si>
  <si>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</si>
  <si>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</si>
  <si>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</si>
  <si>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</si>
  <si>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</si>
  <si>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</si>
  <si>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</si>
  <si>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</si>
  <si>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</si>
  <si>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</si>
  <si>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</si>
  <si>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</si>
  <si>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</si>
  <si>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</si>
  <si>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</si>
  <si>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</si>
  <si>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</si>
  <si>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</si>
  <si>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</si>
  <si>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</si>
  <si>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</si>
  <si>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</si>
  <si>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</si>
  <si>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</si>
  <si>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</si>
  <si>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</si>
  <si>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</si>
  <si>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</si>
  <si>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</si>
  <si>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</si>
  <si>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</si>
  <si>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</si>
  <si>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</si>
  <si>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</si>
  <si>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</si>
  <si>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</si>
  <si>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</si>
  <si>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</si>
  <si>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</si>
  <si>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</si>
  <si>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</si>
  <si>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</si>
  <si>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</si>
  <si>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</si>
  <si>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</si>
  <si>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</si>
  <si>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</si>
  <si>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</si>
  <si>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</si>
  <si>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</si>
  <si>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</si>
  <si>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</si>
  <si>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</si>
  <si>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</si>
  <si>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</si>
  <si>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</si>
  <si>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</si>
  <si>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</si>
  <si>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</si>
  <si>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</si>
  <si>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</si>
  <si>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</si>
  <si>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</si>
  <si>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</si>
  <si>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</si>
  <si>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</si>
  <si>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</si>
  <si>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</si>
  <si>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</si>
  <si>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</si>
  <si>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</si>
  <si>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</si>
  <si>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</si>
  <si>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</si>
  <si>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</si>
  <si>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</si>
  <si>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</si>
  <si>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</si>
  <si>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</si>
  <si>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</si>
  <si>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</si>
  <si>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</si>
  <si>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</si>
  <si>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</si>
  <si>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</si>
  <si>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</si>
  <si>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</si>
  <si>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</si>
  <si>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</si>
  <si>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</si>
  <si>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</si>
  <si>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</si>
  <si>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</si>
  <si>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</si>
  <si>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</si>
  <si>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</si>
  <si>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</si>
  <si>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</si>
  <si>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</si>
  <si>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</si>
  <si>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</si>
  <si>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</si>
  <si>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</si>
  <si>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</si>
  <si>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</si>
  <si>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</si>
  <si>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</si>
  <si>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</si>
  <si>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</si>
  <si>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</si>
  <si>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</si>
  <si>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</si>
  <si>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</si>
  <si>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</si>
  <si>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</si>
  <si>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</si>
  <si>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</si>
  <si>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</si>
  <si>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</si>
  <si>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</si>
  <si>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</si>
  <si>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</si>
  <si>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</si>
  <si>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</si>
  <si>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</si>
  <si>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</si>
  <si>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</si>
  <si>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</si>
  <si>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</si>
  <si>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</si>
  <si>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</si>
  <si>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</si>
  <si>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</si>
  <si>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</si>
  <si>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</si>
  <si>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</si>
  <si>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</si>
  <si>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</si>
  <si>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</si>
  <si>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</si>
  <si>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</si>
  <si>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</si>
  <si>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</si>
  <si>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</si>
  <si>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</si>
  <si>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</si>
  <si>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</si>
  <si>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</si>
  <si>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</si>
  <si>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</si>
  <si>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</si>
  <si>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</si>
  <si>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</si>
  <si>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</si>
  <si>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</si>
  <si>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</si>
  <si>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</si>
  <si>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</si>
  <si>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</si>
  <si>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</si>
  <si>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</si>
  <si>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</si>
  <si>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</si>
  <si>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</si>
  <si>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</si>
  <si>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</si>
  <si>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</si>
  <si>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</si>
  <si>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</si>
  <si>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</si>
  <si>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</si>
  <si>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</si>
  <si>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</si>
  <si>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</si>
  <si>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</si>
  <si>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</si>
  <si>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</si>
  <si>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</si>
  <si>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</si>
  <si>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</si>
  <si>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</si>
  <si>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</si>
  <si>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</si>
  <si>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</si>
  <si>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</si>
  <si>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</si>
  <si>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</si>
  <si>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</si>
  <si>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</si>
  <si>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</si>
  <si>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</si>
  <si>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</si>
  <si>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</si>
  <si>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</si>
  <si>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</si>
  <si>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</si>
  <si>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</si>
  <si>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</si>
  <si>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</si>
  <si>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</si>
  <si>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</si>
  <si>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</si>
  <si>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</si>
  <si>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</si>
  <si>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</si>
  <si>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</si>
  <si>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</si>
  <si>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</si>
  <si>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</si>
  <si>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</si>
  <si>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</si>
  <si>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</si>
  <si>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</si>
  <si>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</si>
  <si>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</si>
  <si>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</si>
  <si>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</si>
  <si>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</si>
  <si>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</si>
  <si>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</si>
  <si>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</si>
  <si>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</si>
  <si>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</si>
  <si>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</si>
  <si>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</si>
  <si>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</si>
  <si>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</si>
  <si>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</si>
  <si>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</si>
  <si>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</si>
  <si>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</si>
  <si>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</si>
  <si>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</si>
  <si>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</si>
  <si>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</si>
  <si>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</si>
  <si>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</si>
  <si>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</si>
  <si>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</si>
  <si>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</si>
  <si>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</si>
  <si>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</si>
  <si>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</si>
  <si>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</si>
  <si>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</si>
  <si>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</si>
  <si>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</si>
  <si>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</si>
  <si>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</si>
  <si>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</si>
  <si>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</si>
  <si>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</si>
  <si>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</si>
  <si>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</si>
  <si>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</si>
  <si>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</si>
  <si>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</si>
  <si>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</si>
  <si>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</si>
  <si>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</si>
  <si>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</si>
  <si>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</si>
  <si>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</si>
  <si>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</si>
  <si>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</si>
  <si>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</si>
  <si>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</si>
  <si>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</si>
  <si>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</si>
  <si>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</si>
  <si>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</si>
  <si>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</si>
  <si>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</si>
  <si>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</si>
  <si>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</si>
  <si>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</si>
  <si>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</si>
  <si>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</si>
  <si>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</si>
  <si>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</si>
  <si>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</si>
  <si>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</si>
  <si>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</si>
  <si>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</si>
  <si>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</si>
  <si>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</si>
  <si>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</si>
  <si>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</si>
  <si>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</si>
  <si>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</si>
  <si>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</si>
  <si>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</si>
  <si>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</si>
  <si>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</si>
  <si>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</si>
  <si>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</si>
  <si>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</si>
  <si>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</si>
  <si>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</si>
  <si>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</si>
  <si>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</si>
  <si>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</si>
  <si>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</si>
  <si>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</si>
  <si>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</si>
  <si>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</si>
  <si>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</si>
  <si>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</si>
  <si>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</si>
  <si>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</si>
  <si>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</si>
  <si>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</si>
  <si>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</si>
  <si>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</si>
  <si>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</si>
  <si>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</si>
  <si>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</si>
  <si>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</si>
  <si>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</si>
  <si>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</si>
  <si>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</si>
  <si>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</si>
  <si>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</si>
  <si>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</si>
  <si>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</si>
  <si>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</si>
  <si>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</si>
  <si>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</si>
  <si>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</si>
  <si>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</si>
  <si>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</si>
  <si>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</si>
  <si>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</si>
  <si>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</si>
  <si>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</si>
  <si>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</si>
  <si>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</si>
  <si>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</si>
  <si>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</si>
  <si>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</si>
  <si>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</si>
  <si>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</si>
  <si>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</si>
  <si>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</si>
  <si>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</si>
  <si>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</si>
  <si>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</si>
  <si>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</si>
  <si>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</si>
  <si>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</si>
  <si>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</si>
  <si>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</si>
  <si>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</si>
  <si>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</si>
  <si>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</si>
  <si>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</si>
  <si>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</si>
  <si>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</si>
  <si>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</si>
  <si>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</si>
  <si>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</si>
  <si>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</si>
  <si>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</si>
  <si>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</si>
  <si>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</si>
  <si>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</si>
  <si>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</si>
  <si>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</si>
  <si>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</si>
  <si>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</si>
  <si>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</si>
  <si>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</si>
  <si>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</si>
  <si>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</si>
  <si>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</si>
  <si>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</si>
  <si>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</si>
  <si>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</si>
  <si>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</si>
  <si>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</si>
  <si>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</si>
  <si>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</si>
  <si>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</si>
  <si>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</si>
  <si>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</si>
  <si>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</si>
  <si>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</si>
  <si>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</si>
  <si>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</si>
  <si>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</si>
  <si>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</si>
  <si>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</si>
  <si>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</si>
  <si>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</si>
  <si>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</si>
  <si>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</si>
  <si>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</si>
  <si>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</si>
  <si>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</si>
  <si>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</si>
  <si>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</si>
  <si>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</si>
  <si>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</si>
  <si>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</si>
  <si>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</si>
  <si>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</si>
  <si>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</si>
  <si>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</si>
  <si>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</si>
  <si>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</si>
  <si>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</si>
  <si>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</si>
  <si>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</si>
  <si>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</si>
  <si>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</si>
  <si>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</si>
  <si>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</si>
  <si>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</si>
  <si>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</si>
  <si>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</si>
  <si>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</si>
  <si>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</si>
  <si>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</si>
  <si>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</si>
  <si>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</si>
  <si>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</si>
  <si>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</si>
  <si>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</si>
  <si>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</si>
  <si>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</si>
  <si>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</si>
  <si>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</si>
  <si>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</si>
  <si>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</si>
  <si>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</si>
  <si>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</si>
  <si>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</si>
  <si>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</si>
  <si>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</si>
  <si>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</si>
  <si>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</si>
  <si>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</si>
  <si>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</si>
  <si>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</si>
  <si>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</si>
  <si>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</si>
  <si>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</si>
  <si>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</si>
  <si>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</si>
  <si>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</si>
  <si>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</si>
  <si>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</si>
  <si>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</si>
  <si>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</si>
  <si>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</si>
  <si>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</si>
  <si>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</si>
  <si>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</si>
  <si>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</si>
  <si>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</si>
  <si>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</si>
  <si>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</si>
  <si>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</si>
  <si>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</si>
  <si>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</si>
  <si>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</si>
  <si>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</si>
  <si>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</si>
  <si>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</si>
  <si>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</si>
  <si>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</si>
  <si>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</si>
  <si>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</si>
  <si>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</si>
  <si>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</si>
  <si>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</si>
  <si>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</si>
  <si>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</si>
  <si>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</si>
  <si>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</si>
  <si>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</si>
  <si>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</si>
  <si>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</si>
  <si>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</si>
  <si>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</si>
  <si>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</si>
  <si>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</si>
  <si>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</si>
  <si>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</si>
  <si>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</si>
  <si>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</si>
  <si>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</si>
  <si>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</si>
  <si>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</si>
  <si>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</si>
  <si>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</si>
  <si>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</si>
  <si>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</si>
  <si>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</si>
  <si>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</si>
  <si>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</si>
  <si>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</si>
  <si>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</si>
  <si>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</si>
  <si>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</si>
  <si>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</si>
  <si>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</si>
  <si>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</si>
  <si>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</si>
  <si>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</si>
  <si>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</si>
  <si>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</si>
  <si>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</si>
  <si>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</si>
  <si>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</si>
  <si>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</si>
  <si>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</si>
  <si>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</si>
  <si>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</si>
  <si>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</si>
  <si>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</si>
  <si>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</si>
  <si>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</si>
  <si>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</si>
  <si>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</si>
  <si>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</si>
  <si>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</si>
  <si>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</si>
  <si>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</si>
  <si>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</si>
  <si>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</si>
  <si>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</si>
  <si>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</si>
  <si>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</si>
  <si>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</si>
  <si>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</si>
  <si>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</si>
  <si>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</si>
  <si>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</si>
  <si>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</si>
  <si>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</si>
  <si>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</si>
  <si>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</si>
  <si>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</si>
  <si>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</si>
  <si>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</si>
  <si>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</si>
  <si>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</si>
  <si>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</si>
  <si>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</si>
  <si>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</si>
  <si>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</si>
  <si>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</si>
  <si>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</si>
  <si>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</si>
  <si>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</si>
  <si>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</si>
  <si>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</si>
  <si>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</si>
  <si>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</si>
  <si>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</si>
  <si>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</si>
  <si>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</si>
  <si>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</si>
  <si>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</si>
  <si>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</si>
  <si>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</si>
  <si>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</si>
  <si>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</si>
  <si>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</si>
  <si>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</si>
  <si>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</si>
  <si>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</si>
  <si>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</si>
  <si>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</si>
  <si>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</si>
  <si>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</si>
  <si>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</si>
  <si>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</si>
  <si>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</si>
  <si>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</si>
  <si>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</si>
  <si>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</si>
  <si>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</si>
  <si>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</si>
  <si>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</si>
  <si>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</si>
  <si>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</si>
  <si>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</si>
  <si>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</si>
  <si>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</si>
  <si>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</si>
  <si>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</si>
  <si>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</si>
  <si>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</si>
  <si>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</si>
  <si>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</si>
  <si>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</si>
  <si>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</si>
  <si>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</si>
  <si>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</si>
  <si>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</si>
  <si>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</si>
  <si>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</si>
  <si>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</si>
  <si>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</si>
  <si>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</si>
  <si>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</si>
  <si>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</si>
  <si>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</si>
  <si>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</si>
  <si>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</si>
  <si>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</si>
  <si>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</si>
  <si>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</si>
  <si>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</si>
  <si>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</si>
  <si>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</si>
  <si>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</si>
  <si>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</si>
  <si>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</si>
  <si>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</si>
  <si>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</si>
  <si>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</si>
  <si>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</si>
  <si>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</si>
  <si>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</si>
  <si>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</si>
  <si>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</si>
  <si>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</si>
  <si>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</si>
  <si>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</si>
  <si>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</si>
  <si>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</si>
  <si>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</si>
  <si>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</si>
  <si>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</si>
  <si>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</si>
  <si>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</si>
  <si>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</si>
  <si>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</si>
  <si>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</si>
  <si>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</si>
  <si>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</si>
  <si>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</si>
  <si>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</si>
  <si>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</si>
  <si>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</si>
  <si>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</si>
  <si>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</si>
  <si>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</si>
  <si>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</si>
  <si>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</si>
  <si>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</si>
  <si>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</si>
  <si>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</si>
  <si>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</si>
  <si>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</si>
  <si>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</si>
  <si>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</si>
  <si>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</si>
  <si>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</si>
  <si>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</si>
  <si>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</si>
  <si>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</si>
  <si>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</si>
  <si>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</si>
  <si>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</si>
  <si>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</si>
  <si>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</si>
  <si>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</si>
  <si>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</si>
  <si>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</si>
  <si>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</si>
  <si>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</si>
  <si>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</si>
  <si>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</si>
  <si>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</si>
  <si>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</si>
  <si>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</si>
  <si>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</si>
  <si>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</si>
  <si>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</si>
  <si>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</si>
  <si>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</si>
  <si>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</si>
  <si>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</si>
  <si>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</si>
  <si>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</si>
  <si>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</si>
  <si>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</si>
  <si>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</si>
  <si>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</si>
  <si>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</si>
  <si>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</si>
  <si>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</si>
  <si>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</si>
  <si>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</si>
  <si>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</si>
  <si>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</si>
  <si>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</si>
  <si>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</si>
  <si>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</si>
  <si>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</si>
  <si>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</si>
  <si>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</si>
  <si>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</si>
  <si>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</si>
  <si>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</si>
  <si>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</si>
  <si>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</si>
  <si>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</si>
  <si>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</si>
  <si>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</si>
  <si>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</si>
  <si>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</si>
  <si>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</si>
  <si>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</si>
  <si>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</si>
  <si>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</si>
  <si>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</si>
  <si>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</si>
  <si>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</si>
  <si>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</si>
  <si>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</si>
  <si>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</si>
  <si>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</si>
  <si>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</si>
  <si>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</si>
  <si>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</si>
  <si>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</si>
  <si>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</si>
  <si>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</si>
  <si>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</si>
  <si>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</si>
  <si>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</si>
  <si>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</si>
  <si>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</si>
  <si>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</si>
  <si>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</si>
  <si>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</si>
  <si>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</si>
  <si>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</si>
  <si>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</si>
  <si>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</si>
  <si>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</si>
  <si>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</si>
  <si>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</si>
  <si>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</si>
  <si>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</si>
  <si>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</si>
  <si>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</si>
  <si>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</si>
  <si>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</si>
  <si>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</si>
  <si>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</si>
  <si>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</si>
  <si>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</si>
  <si>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</si>
  <si>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</si>
  <si>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</si>
  <si>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</si>
  <si>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</si>
  <si>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</si>
  <si>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</si>
  <si>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</si>
  <si>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</si>
  <si>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</si>
  <si>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</si>
  <si>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</si>
  <si>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</si>
  <si>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</si>
  <si>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</si>
  <si>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</si>
  <si>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</si>
  <si>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</si>
  <si>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</si>
  <si>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</si>
  <si>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</si>
  <si>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</si>
  <si>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</si>
  <si>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</si>
  <si>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</si>
  <si>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</si>
  <si>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</si>
  <si>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</si>
  <si>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</si>
  <si>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</si>
  <si>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</si>
  <si>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</si>
  <si>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</si>
  <si>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</si>
  <si>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</si>
  <si>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</si>
  <si>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</si>
  <si>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</si>
  <si>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</si>
  <si>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</si>
  <si>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</si>
  <si>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</si>
  <si>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</si>
  <si>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</si>
  <si>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</si>
  <si>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</si>
  <si>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</si>
  <si>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</si>
  <si>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</si>
  <si>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</si>
  <si>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</si>
  <si>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</si>
  <si>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</si>
  <si>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</si>
  <si>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</si>
  <si>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</si>
  <si>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</si>
  <si>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</si>
  <si>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</si>
  <si>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</si>
  <si>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</si>
  <si>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</si>
  <si>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</si>
  <si>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</si>
  <si>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</si>
  <si>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</si>
  <si>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</si>
  <si>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</si>
  <si>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</si>
  <si>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</si>
  <si>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</si>
  <si>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</si>
  <si>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</si>
  <si>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</si>
  <si>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</si>
  <si>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</si>
  <si>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</si>
  <si>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</si>
  <si>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</si>
  <si>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</si>
  <si>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</si>
  <si>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</si>
  <si>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</si>
  <si>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</si>
  <si>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</si>
  <si>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</si>
  <si>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</si>
  <si>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</si>
  <si>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</si>
  <si>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</si>
  <si>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</si>
  <si>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</si>
  <si>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</si>
  <si>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</si>
  <si>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</si>
  <si>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</si>
  <si>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</si>
  <si>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</si>
  <si>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</si>
  <si>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</si>
  <si>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</si>
  <si>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</si>
  <si>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</si>
  <si>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</si>
  <si>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</si>
  <si>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</si>
  <si>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</si>
  <si>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</si>
  <si>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</si>
  <si>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</si>
  <si>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</si>
  <si>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</si>
  <si>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</si>
  <si>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</si>
  <si>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</si>
  <si>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</si>
  <si>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</si>
  <si>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</si>
  <si>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</si>
  <si>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</si>
  <si>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</si>
  <si>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</si>
  <si>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</si>
  <si>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</si>
  <si>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</si>
  <si>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</si>
  <si>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</si>
  <si>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</si>
  <si>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</si>
  <si>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</si>
  <si>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</si>
  <si>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</si>
  <si>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</si>
  <si>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</si>
  <si>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</si>
  <si>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</si>
  <si>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</si>
  <si>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</si>
  <si>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</si>
  <si>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</si>
  <si>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</si>
  <si>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</si>
  <si>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</si>
  <si>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</si>
  <si>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</si>
  <si>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</si>
  <si>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</si>
  <si>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</si>
  <si>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</si>
  <si>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</si>
  <si>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</si>
  <si>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</si>
  <si>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</si>
  <si>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</si>
  <si>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</si>
  <si>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</si>
  <si>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</si>
  <si>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</si>
  <si>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</si>
  <si>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</si>
  <si>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</si>
  <si>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</si>
  <si>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</si>
  <si>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</si>
  <si>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</si>
  <si>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</si>
  <si>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</si>
  <si>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</si>
  <si>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</si>
  <si>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</si>
  <si>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</si>
  <si>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</si>
  <si>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</si>
  <si>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</si>
  <si>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</si>
  <si>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</si>
  <si>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</si>
  <si>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</si>
  <si>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</si>
  <si>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</si>
  <si>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</si>
  <si>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</si>
  <si>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</si>
  <si>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</si>
  <si>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</si>
  <si>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</si>
  <si>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</si>
  <si>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</si>
  <si>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</si>
  <si>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</si>
  <si>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</si>
  <si>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</si>
  <si>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</si>
  <si>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</si>
  <si>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</si>
  <si>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</si>
  <si>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</si>
  <si>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</si>
  <si>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</si>
  <si>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</si>
  <si>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</si>
  <si>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</si>
  <si>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</si>
  <si>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</si>
  <si>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</si>
  <si>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</si>
  <si>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</si>
  <si>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</si>
  <si>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</si>
  <si>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</si>
  <si>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</si>
  <si>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</si>
  <si>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</si>
  <si>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</si>
  <si>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</si>
  <si>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</si>
  <si>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</si>
  <si>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</si>
  <si>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</si>
  <si>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</si>
  <si>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</si>
  <si>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</si>
  <si>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</si>
  <si>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</si>
  <si>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</si>
  <si>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</si>
  <si>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</si>
  <si>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</si>
  <si>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</si>
  <si>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</si>
  <si>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</si>
  <si>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</si>
  <si>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</si>
  <si>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</si>
  <si>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</si>
  <si>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</si>
  <si>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</si>
  <si>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</si>
  <si>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</si>
  <si>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</si>
  <si>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</si>
  <si>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</si>
  <si>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</si>
  <si>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</si>
  <si>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</si>
  <si>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</si>
  <si>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</si>
  <si>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</si>
  <si>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</si>
  <si>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</si>
  <si>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</si>
  <si>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</si>
  <si>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</si>
  <si>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</si>
  <si>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</si>
  <si>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</si>
  <si>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</si>
  <si>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</si>
  <si>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</si>
  <si>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</si>
  <si>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</si>
  <si>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</si>
  <si>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</si>
  <si>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</si>
  <si>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</si>
  <si>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</si>
  <si>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</si>
  <si>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</si>
  <si>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</si>
  <si>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</si>
  <si>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</si>
  <si>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</si>
  <si>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</si>
  <si>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</si>
  <si>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</si>
  <si>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</si>
  <si>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</si>
  <si>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</si>
  <si>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</si>
  <si>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</si>
  <si>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</si>
  <si>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</si>
  <si>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</si>
  <si>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</si>
  <si>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</si>
  <si>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</si>
  <si>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</si>
  <si>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</si>
  <si>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</si>
  <si>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</si>
  <si>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</si>
  <si>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</si>
  <si>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</si>
  <si>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</si>
  <si>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</si>
  <si>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</si>
  <si>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</si>
  <si>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</si>
  <si>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</si>
  <si>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</si>
  <si>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</si>
  <si>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</si>
  <si>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</si>
  <si>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</si>
  <si>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</si>
  <si>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</si>
  <si>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</si>
  <si>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</si>
  <si>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</si>
  <si>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</si>
  <si>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</si>
  <si>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</si>
  <si>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</si>
  <si>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</si>
  <si>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</si>
  <si>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</si>
  <si>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</si>
  <si>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</si>
  <si>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</si>
  <si>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</si>
  <si>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</si>
  <si>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</si>
  <si>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</si>
  <si>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</si>
  <si>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</si>
  <si>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</si>
  <si>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</si>
  <si>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</si>
  <si>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</si>
  <si>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</si>
  <si>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</si>
  <si>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</si>
  <si>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</si>
  <si>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</si>
  <si>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</si>
  <si>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</si>
  <si>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</si>
  <si>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</si>
  <si>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</si>
  <si>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</si>
  <si>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</si>
  <si>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</si>
  <si>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</si>
  <si>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</si>
  <si>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</si>
  <si>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</si>
  <si>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</si>
  <si>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</si>
  <si>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</si>
  <si>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</si>
  <si>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</si>
  <si>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</si>
  <si>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</si>
  <si>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</si>
  <si>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</si>
  <si>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</si>
  <si>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</si>
  <si>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</si>
  <si>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</si>
  <si>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</si>
  <si>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</si>
  <si>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</si>
  <si>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</si>
  <si>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</si>
  <si>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</si>
  <si>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</si>
  <si>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</si>
  <si>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</si>
  <si>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</si>
  <si>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</si>
  <si>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</si>
  <si>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</si>
  <si>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</si>
  <si>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</si>
  <si>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</si>
  <si>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</si>
  <si>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</si>
  <si>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</si>
  <si>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</si>
  <si>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</si>
  <si>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</si>
  <si>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</si>
  <si>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</si>
  <si>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</si>
  <si>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</si>
  <si>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</si>
  <si>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</si>
  <si>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</si>
  <si>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</si>
  <si>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</si>
  <si>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</si>
  <si>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</si>
  <si>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</si>
  <si>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</si>
  <si>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</si>
  <si>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</si>
  <si>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</si>
  <si>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</si>
  <si>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</si>
  <si>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</si>
  <si>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</si>
  <si>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</si>
  <si>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</si>
  <si>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</si>
  <si>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</si>
  <si>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</si>
  <si>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</si>
  <si>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</si>
  <si>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</si>
  <si>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</si>
  <si>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</si>
  <si>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</si>
  <si>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</si>
  <si>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</si>
  <si>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</si>
  <si>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</si>
  <si>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</si>
  <si>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</si>
  <si>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</si>
  <si>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</si>
  <si>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</si>
  <si>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</si>
  <si>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</si>
  <si>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</si>
  <si>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</si>
  <si>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</si>
  <si>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</si>
  <si>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</si>
  <si>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</si>
  <si>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</si>
  <si>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</si>
  <si>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</si>
  <si>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</si>
  <si>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</si>
  <si>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</si>
  <si>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</si>
  <si>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</si>
  <si>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</si>
  <si>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</si>
  <si>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</si>
  <si>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</si>
  <si>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</si>
  <si>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</si>
  <si>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</si>
  <si>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</si>
  <si>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</si>
  <si>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</si>
  <si>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</si>
  <si>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</si>
  <si>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</si>
  <si>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</si>
  <si>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</si>
  <si>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</si>
  <si>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</si>
  <si>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</si>
  <si>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</si>
  <si>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</si>
  <si>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</si>
  <si>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</si>
  <si>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</si>
  <si>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</si>
  <si>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</si>
  <si>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</si>
  <si>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</si>
  <si>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</si>
  <si>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</si>
  <si>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</si>
  <si>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</si>
  <si>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</si>
  <si>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</si>
  <si>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</si>
  <si>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</si>
  <si>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</si>
  <si>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</si>
  <si>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</si>
  <si>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</si>
  <si>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</si>
  <si>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</si>
  <si>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</si>
  <si>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</si>
  <si>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</si>
  <si>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</si>
  <si>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</si>
  <si>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</si>
  <si>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</si>
  <si>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</si>
  <si>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</si>
  <si>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</si>
  <si>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</si>
  <si>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</si>
  <si>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</si>
  <si>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</si>
  <si>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</si>
  <si>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</si>
  <si>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</si>
  <si>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</si>
  <si>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</si>
  <si>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</si>
  <si>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</si>
  <si>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</si>
  <si>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</si>
  <si>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</si>
  <si>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</si>
  <si>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</si>
  <si>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</si>
  <si>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</si>
  <si>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</si>
  <si>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</si>
  <si>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</si>
  <si>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</si>
  <si>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</si>
  <si>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</si>
  <si>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</si>
  <si>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</si>
  <si>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</si>
  <si>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</si>
  <si>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</si>
  <si>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</si>
  <si>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</si>
  <si>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</si>
  <si>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</si>
  <si>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</si>
  <si>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</si>
  <si>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</si>
  <si>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</si>
  <si>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</si>
  <si>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</si>
  <si>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</si>
  <si>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</si>
  <si>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</si>
  <si>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</si>
  <si>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</si>
  <si>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</si>
  <si>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</si>
  <si>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</si>
  <si>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</si>
  <si>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</si>
  <si>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</si>
  <si>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</si>
  <si>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</si>
  <si>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</si>
  <si>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</si>
  <si>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</si>
  <si>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</si>
  <si>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</si>
  <si>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</si>
  <si>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</si>
  <si>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</si>
  <si>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</si>
  <si>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</si>
  <si>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</si>
  <si>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</si>
  <si>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</si>
  <si>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</si>
  <si>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</si>
  <si>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</si>
  <si>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</si>
  <si>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</si>
  <si>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</si>
  <si>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</si>
  <si>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</si>
  <si>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</si>
  <si>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</si>
  <si>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</si>
  <si>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</si>
  <si>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</si>
  <si>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</si>
  <si>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</si>
  <si>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</si>
  <si>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</si>
  <si>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</si>
  <si>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</si>
  <si>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</si>
  <si>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</si>
  <si>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</si>
  <si>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</si>
  <si>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</si>
  <si>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</si>
  <si>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</si>
  <si>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</si>
  <si>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</si>
  <si>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</si>
  <si>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</si>
  <si>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</si>
  <si>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</si>
  <si>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</si>
  <si>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</si>
  <si>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</si>
  <si>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</si>
  <si>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</si>
  <si>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</si>
  <si>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</si>
  <si>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</si>
  <si>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</si>
  <si>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</si>
  <si>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</si>
  <si>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</si>
  <si>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</si>
  <si>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</si>
  <si>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</si>
  <si>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</si>
  <si>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</si>
  <si>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</si>
  <si>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</si>
  <si>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</si>
  <si>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</si>
  <si>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</si>
  <si>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</si>
  <si>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</si>
  <si>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</si>
  <si>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</si>
  <si>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</si>
  <si>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</si>
  <si>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</si>
  <si>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</si>
  <si>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</si>
  <si>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</si>
  <si>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</si>
  <si>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</si>
  <si>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</si>
  <si>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</si>
  <si>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</si>
  <si>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</si>
  <si>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</si>
  <si>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</si>
  <si>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</si>
  <si>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</si>
  <si>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</si>
  <si>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</si>
  <si>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</si>
  <si>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</si>
  <si>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</si>
  <si>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</si>
  <si>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</si>
  <si>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</si>
  <si>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</si>
  <si>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</si>
  <si>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</si>
  <si>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</si>
  <si>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</si>
  <si>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</si>
  <si>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</si>
  <si>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</si>
  <si>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</si>
  <si>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</si>
  <si>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</si>
  <si>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</si>
  <si>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</si>
  <si>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</si>
  <si>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</si>
  <si>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</si>
  <si>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</si>
  <si>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</si>
  <si>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</si>
  <si>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</si>
  <si>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</si>
  <si>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</si>
  <si>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</si>
  <si>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</si>
  <si>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</si>
  <si>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</si>
  <si>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</si>
  <si>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</si>
  <si>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</si>
  <si>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</si>
  <si>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</si>
  <si>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</si>
  <si>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</si>
  <si>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</si>
  <si>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</si>
  <si>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</si>
  <si>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</si>
  <si>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</si>
  <si>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</si>
  <si>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</si>
  <si>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</si>
  <si>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</si>
  <si>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</si>
  <si>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</si>
  <si>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</si>
  <si>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</si>
  <si>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</si>
  <si>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</si>
  <si>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</si>
  <si>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</si>
  <si>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</si>
  <si>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</si>
  <si>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</si>
  <si>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</si>
  <si>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</si>
  <si>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</si>
  <si>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</si>
  <si>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</si>
  <si>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</si>
  <si>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</si>
  <si>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</si>
  <si>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</si>
  <si>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</si>
  <si>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</si>
  <si>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</si>
  <si>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</si>
  <si>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</si>
  <si>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</si>
  <si>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</si>
  <si>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</si>
  <si>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</si>
  <si>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</si>
  <si>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</si>
  <si>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</si>
  <si>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</si>
  <si>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</si>
  <si>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</si>
  <si>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</si>
  <si>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</si>
  <si>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</si>
  <si>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</si>
  <si>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</si>
  <si>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</si>
  <si>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</si>
  <si>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</si>
  <si>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</si>
  <si>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</si>
  <si>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</si>
  <si>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</si>
  <si>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</si>
  <si>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</si>
  <si>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</si>
  <si>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</si>
  <si>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</si>
  <si>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</si>
  <si>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</si>
  <si>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</si>
  <si>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</si>
  <si>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</si>
  <si>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</si>
  <si>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</si>
  <si>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</si>
  <si>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</si>
  <si>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</si>
  <si>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</si>
  <si>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</si>
  <si>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</si>
  <si>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</si>
  <si>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</si>
  <si>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</si>
  <si>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</si>
  <si>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</si>
  <si>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</si>
  <si>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</si>
  <si>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</si>
  <si>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</si>
  <si>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</si>
  <si>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</si>
  <si>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</si>
  <si>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</si>
  <si>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</si>
  <si>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</si>
  <si>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</si>
  <si>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</si>
  <si>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</si>
  <si>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</si>
  <si>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</si>
  <si>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</si>
  <si>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</si>
  <si>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</si>
  <si>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</si>
  <si>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</si>
  <si>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</si>
  <si>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</si>
  <si>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</si>
  <si>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</si>
  <si>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</si>
  <si>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</si>
  <si>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</si>
  <si>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</si>
  <si>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</si>
  <si>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</si>
  <si>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</si>
  <si>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</si>
  <si>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</si>
  <si>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</si>
  <si>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</si>
  <si>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</si>
  <si>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</si>
  <si>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</si>
  <si>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</si>
  <si>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</si>
  <si>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</si>
  <si>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</si>
  <si>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</si>
  <si>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</si>
  <si>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</si>
  <si>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</si>
  <si>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</si>
  <si>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</si>
  <si>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</si>
  <si>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</si>
  <si>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</si>
  <si>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</si>
  <si>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</si>
  <si>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</si>
  <si>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</si>
  <si>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</si>
  <si>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</si>
  <si>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</si>
  <si>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</si>
  <si>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</si>
  <si>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</si>
  <si>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</si>
  <si>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</si>
  <si>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</si>
  <si>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</si>
  <si>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</si>
  <si>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</si>
  <si>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</si>
  <si>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</si>
  <si>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</si>
  <si>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</si>
  <si>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</si>
  <si>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</si>
  <si>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</si>
  <si>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</si>
  <si>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</si>
  <si>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</si>
  <si>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</si>
  <si>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</si>
  <si>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</si>
  <si>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</si>
  <si>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</si>
  <si>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</si>
  <si>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</si>
  <si>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</si>
  <si>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</si>
  <si>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</si>
  <si>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</si>
  <si>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</si>
  <si>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</si>
  <si>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</si>
  <si>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</si>
  <si>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</si>
  <si>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</si>
  <si>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</si>
  <si>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</si>
  <si>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</si>
  <si>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</si>
  <si>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</si>
  <si>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</si>
  <si>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</si>
  <si>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</si>
  <si>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</si>
  <si>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</si>
  <si>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</si>
  <si>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</si>
  <si>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</si>
  <si>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</si>
  <si>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</si>
  <si>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</si>
  <si>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</si>
  <si>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</si>
  <si>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</si>
  <si>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</si>
  <si>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</si>
  <si>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</si>
  <si>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</si>
  <si>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</si>
  <si>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</si>
  <si>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</si>
  <si>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</si>
  <si>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</si>
  <si>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</si>
  <si>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</si>
  <si>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</si>
  <si>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</si>
  <si>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</si>
  <si>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</si>
  <si>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</si>
  <si>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</si>
  <si>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</si>
  <si>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</si>
  <si>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</si>
  <si>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</si>
  <si>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</si>
  <si>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</si>
  <si>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</si>
  <si>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</si>
  <si>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</si>
  <si>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</si>
  <si>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</si>
  <si>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</si>
  <si>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</si>
  <si>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</si>
  <si>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</si>
  <si>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</si>
  <si>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</si>
  <si>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</si>
  <si>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</si>
  <si>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</si>
  <si>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</si>
  <si>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</si>
  <si>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</si>
  <si>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</si>
  <si>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</si>
  <si>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</si>
  <si>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</si>
  <si>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</si>
  <si>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</si>
  <si>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</si>
  <si>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</si>
  <si>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</si>
  <si>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</si>
  <si>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</si>
  <si>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</si>
  <si>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</si>
  <si>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</si>
  <si>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</si>
  <si>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</si>
  <si>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</si>
  <si>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</si>
  <si>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</si>
  <si>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</si>
  <si>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</si>
  <si>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</si>
  <si>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</si>
  <si>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</si>
  <si>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</si>
  <si>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</si>
  <si>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</si>
  <si>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</si>
  <si>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</si>
  <si>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</si>
  <si>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</si>
  <si>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</si>
  <si>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</si>
  <si>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</si>
  <si>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</si>
  <si>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</si>
  <si>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</si>
  <si>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</si>
  <si>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</si>
  <si>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</si>
  <si>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</si>
  <si>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</si>
  <si>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</si>
  <si>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</si>
  <si>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</si>
  <si>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</si>
  <si>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</si>
  <si>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</si>
  <si>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</si>
  <si>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</si>
  <si>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</si>
  <si>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</si>
  <si>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</si>
  <si>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</si>
  <si>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</si>
  <si>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</si>
  <si>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</si>
  <si>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</si>
  <si>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</si>
  <si>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</si>
  <si>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</si>
  <si>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</si>
  <si>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</si>
  <si>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</si>
  <si>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</si>
  <si>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</si>
  <si>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</si>
  <si>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</si>
  <si>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</si>
  <si>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</si>
  <si>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</si>
  <si>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</si>
  <si>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</si>
  <si>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</si>
  <si>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</si>
  <si>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</si>
  <si>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</si>
  <si>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</si>
  <si>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</si>
  <si>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</si>
  <si>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</si>
  <si>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</si>
  <si>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</si>
  <si>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</si>
  <si>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</si>
  <si>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</si>
  <si>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</si>
  <si>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</si>
  <si>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</si>
  <si>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</si>
  <si>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</si>
  <si>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</si>
  <si>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</si>
  <si>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</si>
  <si>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</si>
  <si>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</si>
  <si>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</si>
  <si>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</si>
  <si>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</si>
  <si>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</si>
  <si>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</si>
  <si>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</si>
  <si>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</si>
  <si>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</si>
  <si>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</si>
  <si>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</si>
  <si>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</si>
  <si>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</si>
  <si>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</si>
  <si>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</si>
  <si>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</si>
  <si>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</si>
  <si>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</si>
  <si>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</si>
  <si>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</si>
  <si>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</si>
  <si>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</si>
  <si>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</si>
  <si>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</si>
  <si>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</si>
  <si>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</si>
  <si>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</si>
  <si>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</si>
  <si>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</si>
  <si>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</si>
  <si>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</si>
  <si>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</si>
  <si>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</si>
  <si>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</si>
  <si>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</si>
  <si>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</si>
  <si>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</si>
  <si>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</si>
  <si>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</si>
  <si>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</si>
  <si>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</si>
  <si>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</si>
  <si>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</si>
  <si>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</si>
  <si>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</si>
  <si>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</si>
  <si>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</si>
  <si>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</si>
  <si>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</si>
  <si>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</si>
  <si>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</si>
  <si>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</si>
  <si>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</si>
  <si>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</si>
  <si>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</si>
  <si>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</si>
  <si>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</si>
  <si>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</si>
  <si>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</si>
  <si>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</si>
  <si>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</si>
  <si>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</si>
  <si>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</si>
  <si>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</si>
  <si>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</si>
  <si>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</si>
  <si>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</si>
  <si>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</si>
  <si>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</si>
  <si>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</si>
  <si>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</si>
  <si>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</si>
  <si>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</si>
  <si>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</si>
  <si>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</si>
  <si>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</si>
  <si>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</si>
  <si>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</si>
  <si>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</si>
  <si>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</si>
  <si>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</si>
  <si>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</si>
  <si>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</si>
  <si>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</si>
  <si>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</si>
  <si>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</si>
  <si>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</si>
  <si>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</si>
  <si>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</si>
  <si>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</si>
  <si>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</si>
  <si>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</si>
  <si>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</si>
  <si>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</si>
  <si>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</si>
  <si>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</si>
  <si>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</si>
  <si>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</si>
  <si>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</si>
  <si>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</si>
  <si>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</si>
  <si>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</si>
  <si>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</si>
  <si>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</si>
  <si>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</si>
  <si>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</si>
  <si>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</si>
  <si>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</si>
  <si>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</si>
  <si>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</si>
  <si>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</si>
  <si>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</si>
  <si>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</si>
  <si>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</si>
  <si>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</si>
  <si>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</si>
  <si>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</si>
  <si>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</si>
  <si>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</si>
  <si>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</si>
  <si>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</si>
  <si>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</si>
  <si>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</si>
  <si>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</si>
  <si>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</si>
  <si>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</si>
  <si>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</si>
  <si>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</si>
  <si>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</si>
  <si>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</si>
  <si>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</si>
  <si>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</si>
  <si>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</si>
  <si>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</si>
  <si>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</si>
  <si>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</si>
  <si>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</si>
  <si>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</si>
  <si>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</si>
  <si>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</si>
  <si>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</si>
  <si>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</si>
  <si>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</si>
  <si>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</si>
  <si>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</si>
  <si>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</si>
  <si>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</si>
  <si>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</si>
  <si>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</si>
  <si>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</si>
  <si>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</si>
  <si>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</si>
  <si>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</si>
  <si>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</si>
  <si>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</si>
  <si>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</si>
  <si>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</si>
  <si>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</si>
  <si>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</si>
  <si>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</si>
  <si>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</si>
  <si>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</si>
  <si>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</si>
  <si>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</si>
  <si>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</si>
  <si>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</si>
  <si>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</si>
  <si>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</si>
  <si>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</si>
  <si>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</si>
  <si>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</si>
  <si>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</si>
  <si>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</si>
  <si>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</si>
  <si>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</si>
  <si>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</si>
  <si>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</si>
  <si>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</si>
  <si>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</si>
  <si>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</si>
  <si>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</si>
  <si>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</si>
  <si>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</si>
  <si>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</si>
  <si>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</si>
  <si>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</si>
  <si>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</si>
  <si>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</si>
  <si>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</si>
  <si>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</si>
  <si>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</si>
  <si>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</si>
  <si>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</si>
  <si>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</si>
  <si>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</si>
  <si>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</si>
  <si>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</si>
  <si>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</si>
  <si>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</si>
  <si>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</si>
  <si>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</si>
  <si>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</si>
  <si>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</si>
  <si>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</si>
  <si>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</si>
  <si>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</si>
  <si>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</si>
  <si>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</si>
  <si>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</si>
  <si>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</si>
  <si>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</si>
  <si>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</si>
  <si>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</si>
  <si>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</si>
  <si>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</si>
  <si>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</si>
  <si>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</si>
  <si>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</si>
  <si>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</si>
  <si>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</si>
  <si>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</si>
  <si>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</si>
  <si>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</si>
  <si>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</si>
  <si>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</si>
  <si>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</si>
  <si>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</si>
  <si>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</si>
  <si>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</si>
  <si>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</si>
  <si>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</si>
  <si>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</si>
  <si>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</si>
  <si>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</si>
  <si>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</si>
  <si>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</si>
  <si>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</si>
  <si>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</si>
  <si>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</si>
  <si>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</si>
  <si>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</si>
  <si>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</si>
  <si>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</si>
  <si>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</si>
  <si>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</si>
  <si>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</si>
  <si>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</si>
  <si>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</si>
  <si>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</si>
  <si>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</si>
  <si>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</si>
  <si>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</si>
  <si>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</si>
  <si>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</si>
  <si>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</si>
  <si>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</si>
  <si>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</si>
  <si>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</si>
  <si>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</si>
  <si>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</si>
  <si>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</si>
  <si>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</si>
  <si>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</si>
  <si>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</si>
  <si>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</si>
  <si>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</si>
  <si>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</si>
  <si>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</si>
  <si>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</si>
  <si>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</si>
  <si>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</si>
  <si>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</si>
  <si>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</si>
  <si>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</si>
  <si>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</si>
  <si>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</si>
  <si>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</si>
  <si>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</si>
  <si>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</si>
  <si>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</si>
  <si>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</si>
  <si>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</si>
  <si>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</si>
  <si>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</si>
  <si>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</si>
  <si>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</si>
  <si>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</si>
  <si>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</si>
  <si>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</si>
  <si>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</si>
  <si>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</si>
  <si>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</si>
  <si>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</si>
  <si>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</si>
  <si>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</si>
  <si>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</si>
  <si>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</si>
  <si>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</si>
  <si>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</si>
  <si>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</si>
  <si>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</si>
  <si>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</si>
  <si>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</si>
  <si>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</si>
  <si>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</si>
  <si>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</si>
  <si>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</si>
  <si>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</si>
  <si>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</si>
  <si>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</si>
  <si>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</si>
  <si>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</si>
  <si>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</si>
  <si>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</si>
  <si>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</si>
  <si>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</si>
  <si>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</si>
  <si>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</si>
  <si>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</si>
  <si>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</si>
  <si>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</si>
  <si>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</si>
  <si>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</si>
  <si>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</si>
  <si>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</si>
  <si>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</si>
  <si>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</si>
  <si>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</si>
  <si>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</si>
  <si>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</si>
  <si>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</si>
  <si>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</si>
  <si>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</si>
  <si>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</si>
  <si>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</si>
  <si>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</si>
  <si>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</si>
  <si>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</si>
  <si>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</si>
  <si>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</si>
  <si>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</si>
  <si>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</si>
  <si>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</si>
  <si>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</si>
  <si>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</si>
  <si>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</si>
  <si>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</si>
  <si>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</si>
  <si>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</si>
  <si>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</si>
  <si>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</si>
  <si>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</si>
  <si>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</si>
  <si>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</si>
  <si>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</si>
  <si>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</si>
  <si>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</si>
  <si>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</si>
  <si>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</si>
  <si>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</si>
  <si>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</si>
  <si>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</si>
  <si>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</si>
  <si>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</si>
  <si>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</si>
  <si>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</si>
  <si>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</si>
  <si>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</si>
  <si>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</si>
  <si>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</si>
  <si>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</si>
  <si>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</si>
  <si>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</si>
  <si>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</si>
  <si>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</si>
  <si>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</si>
  <si>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</si>
  <si>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</si>
  <si>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</si>
  <si>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</si>
  <si>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</si>
  <si>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</si>
  <si>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</si>
  <si>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</si>
  <si>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</si>
  <si>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</si>
  <si>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</si>
  <si>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</si>
  <si>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</si>
  <si>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</si>
  <si>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</si>
  <si>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</si>
  <si>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</si>
  <si>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</si>
  <si>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</si>
  <si>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</si>
  <si>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</si>
  <si>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</si>
  <si>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</si>
  <si>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</si>
  <si>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</si>
  <si>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</si>
  <si>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</si>
  <si>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</si>
  <si>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</si>
  <si>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</si>
  <si>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</si>
  <si>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</si>
  <si>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</si>
  <si>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</si>
  <si>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</si>
  <si>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</si>
  <si>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</si>
  <si>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</si>
  <si>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</si>
  <si>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</si>
  <si>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</si>
  <si>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</si>
  <si>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</si>
  <si>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</si>
  <si>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</si>
  <si>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</si>
  <si>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</si>
  <si>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</si>
  <si>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</si>
  <si>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</si>
  <si>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</si>
  <si>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</si>
  <si>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</si>
  <si>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</si>
  <si>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</si>
  <si>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</si>
  <si>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</si>
  <si>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</si>
  <si>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</si>
  <si>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</si>
  <si>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</si>
  <si>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</si>
  <si>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</si>
  <si>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</si>
  <si>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</si>
  <si>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</si>
  <si>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</si>
  <si>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</si>
  <si>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</si>
  <si>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</si>
  <si>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</si>
  <si>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</si>
  <si>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</si>
  <si>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</si>
  <si>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</si>
  <si>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</si>
  <si>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</si>
  <si>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</si>
  <si>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</si>
  <si>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</si>
  <si>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</si>
  <si>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</si>
  <si>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</si>
  <si>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</si>
  <si>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</si>
  <si>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</si>
  <si>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</si>
  <si>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</si>
  <si>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</si>
  <si>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</si>
  <si>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</si>
  <si>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</si>
  <si>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</si>
  <si>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</si>
  <si>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</si>
  <si>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</si>
  <si>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</si>
  <si>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</si>
  <si>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</si>
  <si>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</si>
  <si>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</si>
  <si>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</si>
  <si>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</si>
  <si>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</si>
  <si>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</si>
  <si>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</si>
  <si>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</si>
  <si>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</si>
  <si>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</si>
  <si>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</si>
  <si>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</si>
  <si>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</si>
  <si>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</si>
  <si>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</si>
  <si>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</si>
  <si>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</si>
  <si>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</si>
  <si>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</si>
  <si>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</si>
  <si>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</si>
  <si>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</si>
  <si>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</si>
  <si>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</si>
  <si>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</si>
  <si>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</si>
  <si>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</si>
  <si>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</si>
  <si>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</si>
  <si>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</si>
  <si>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</si>
  <si>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</si>
  <si>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</si>
  <si>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</si>
  <si>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</si>
  <si>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</si>
  <si>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</si>
  <si>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</si>
  <si>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</si>
  <si>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</si>
  <si>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</si>
  <si>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</si>
  <si>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</si>
  <si>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</si>
  <si>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</si>
  <si>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</si>
  <si>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</si>
  <si>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</si>
  <si>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</si>
  <si>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</si>
  <si>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</si>
  <si>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</si>
  <si>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</si>
  <si>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</si>
  <si>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</si>
  <si>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</si>
  <si>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</si>
  <si>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</si>
  <si>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</si>
  <si>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</si>
  <si>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</si>
  <si>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</si>
  <si>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</si>
  <si>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</si>
  <si>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</si>
  <si>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</si>
  <si>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</si>
  <si>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</si>
  <si>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</si>
  <si>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</si>
  <si>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</si>
  <si>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</si>
  <si>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</si>
  <si>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</si>
  <si>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</si>
  <si>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</si>
  <si>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</si>
  <si>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</si>
  <si>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</si>
  <si>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</si>
  <si>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</si>
  <si>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</si>
  <si>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</si>
  <si>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</si>
  <si>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</si>
  <si>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</si>
  <si>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</si>
  <si>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</si>
  <si>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</si>
  <si>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</si>
  <si>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</si>
  <si>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</si>
  <si>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</si>
  <si>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</si>
  <si>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</si>
  <si>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</si>
  <si>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</si>
  <si>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</si>
  <si>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</si>
  <si>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</si>
  <si>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</si>
  <si>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</si>
  <si>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</si>
  <si>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</si>
  <si>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</si>
  <si>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</si>
  <si>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</si>
  <si>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</si>
  <si>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</si>
  <si>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</si>
  <si>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</si>
  <si>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</si>
  <si>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</si>
  <si>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</si>
  <si>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</si>
  <si>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</si>
  <si>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</si>
  <si>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</si>
  <si>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</si>
  <si>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</si>
  <si>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</si>
  <si>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</si>
  <si>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</si>
  <si>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</si>
  <si>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</si>
  <si>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</si>
  <si>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</si>
  <si>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</si>
  <si>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</si>
  <si>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</si>
  <si>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</si>
  <si>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</si>
  <si>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</si>
  <si>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</si>
  <si>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</si>
  <si>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</si>
  <si>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</si>
  <si>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</si>
  <si>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</si>
  <si>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</si>
  <si>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</si>
  <si>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</si>
  <si>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</si>
  <si>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</si>
  <si>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</si>
  <si>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</si>
  <si>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</si>
  <si>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</si>
  <si>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</si>
  <si>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</si>
  <si>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</si>
  <si>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</si>
  <si>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</si>
  <si>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</si>
  <si>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</si>
  <si>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</si>
  <si>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</si>
  <si>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</si>
  <si>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</si>
  <si>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</si>
  <si>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</si>
  <si>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</si>
  <si>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</si>
  <si>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</si>
  <si>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</si>
  <si>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</si>
  <si>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</si>
  <si>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</si>
  <si>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</si>
  <si>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</si>
  <si>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</si>
  <si>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</si>
  <si>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</si>
  <si>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</si>
  <si>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</si>
  <si>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</si>
  <si>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</si>
  <si>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</si>
  <si>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</si>
  <si>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</si>
  <si>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</si>
  <si>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</si>
  <si>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</si>
  <si>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</si>
  <si>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</si>
  <si>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</si>
  <si>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</si>
  <si>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</si>
  <si>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</si>
  <si>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</si>
  <si>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</si>
  <si>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</si>
  <si>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</si>
  <si>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</si>
  <si>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</si>
  <si>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</si>
  <si>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</si>
  <si>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</si>
  <si>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</si>
  <si>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</si>
  <si>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</si>
  <si>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</si>
  <si>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</si>
  <si>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</si>
  <si>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</si>
  <si>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</si>
  <si>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</si>
  <si>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</si>
  <si>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</si>
  <si>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</si>
  <si>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</si>
  <si>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</si>
  <si>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</si>
  <si>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</si>
  <si>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</si>
  <si>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</si>
  <si>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</si>
  <si>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</si>
  <si>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</si>
  <si>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</si>
  <si>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</si>
  <si>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</si>
  <si>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</si>
  <si>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</si>
  <si>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</si>
  <si>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</si>
  <si>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</si>
  <si>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</si>
  <si>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</si>
  <si>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</si>
  <si>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</si>
  <si>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</si>
  <si>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</si>
  <si>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</si>
  <si>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</si>
  <si>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</si>
  <si>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</si>
  <si>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</si>
  <si>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</si>
  <si>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</si>
  <si>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</si>
  <si>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</si>
  <si>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</si>
  <si>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</si>
  <si>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</si>
  <si>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</si>
  <si>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</si>
  <si>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</si>
  <si>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</si>
  <si>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</si>
  <si>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</si>
  <si>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</si>
  <si>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</si>
  <si>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</si>
  <si>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</si>
  <si>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</si>
  <si>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</si>
  <si>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</si>
  <si>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</si>
  <si>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</si>
  <si>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</si>
  <si>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</si>
  <si>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</si>
  <si>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</si>
  <si>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</si>
  <si>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</si>
  <si>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</si>
  <si>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</si>
  <si>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</si>
  <si>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</si>
  <si>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</si>
  <si>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</si>
  <si>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</si>
  <si>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</si>
  <si>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</si>
  <si>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</si>
  <si>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</si>
  <si>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</si>
  <si>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</si>
  <si>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</si>
  <si>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</si>
  <si>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</si>
  <si>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</si>
  <si>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</si>
  <si>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</si>
  <si>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</si>
  <si>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</si>
  <si>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</si>
  <si>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</si>
  <si>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</si>
  <si>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</si>
  <si>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</si>
  <si>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</si>
  <si>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</si>
  <si>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</si>
  <si>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</si>
  <si>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</si>
  <si>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</si>
  <si>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</si>
  <si>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</si>
  <si>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</si>
  <si>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</si>
  <si>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</si>
  <si>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</si>
  <si>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</si>
  <si>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</si>
  <si>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</si>
  <si>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</si>
  <si>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</si>
  <si>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</si>
  <si>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</si>
  <si>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</si>
  <si>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</si>
  <si>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</si>
  <si>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</si>
  <si>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</si>
  <si>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</si>
  <si>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</si>
  <si>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</si>
  <si>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</si>
  <si>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</si>
  <si>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</si>
  <si>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</si>
  <si>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</si>
  <si>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</si>
  <si>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</si>
  <si>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</si>
  <si>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</si>
  <si>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</si>
  <si>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</si>
  <si>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</si>
  <si>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</si>
  <si>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</si>
  <si>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</si>
  <si>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</si>
  <si>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</si>
  <si>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</si>
  <si>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</si>
  <si>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</si>
  <si>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</si>
  <si>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</si>
  <si>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</si>
  <si>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</si>
  <si>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</si>
  <si>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</si>
  <si>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</si>
  <si>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</si>
  <si>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</si>
  <si>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</si>
  <si>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</si>
  <si>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</si>
  <si>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</si>
  <si>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</si>
  <si>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</si>
  <si>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</si>
  <si>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</si>
  <si>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</si>
  <si>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</si>
  <si>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</si>
  <si>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</si>
  <si>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</si>
  <si>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</si>
  <si>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</si>
  <si>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</si>
  <si>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</si>
  <si>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</si>
  <si>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</si>
  <si>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</si>
  <si>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</si>
  <si>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</si>
  <si>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</si>
  <si>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</si>
  <si>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</si>
  <si>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</si>
  <si>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</si>
  <si>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</si>
  <si>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</si>
  <si>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</si>
  <si>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</si>
  <si>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</si>
  <si>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</si>
  <si>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</si>
  <si>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</si>
  <si>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</si>
  <si>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</si>
  <si>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</si>
  <si>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</si>
  <si>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</si>
  <si>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</si>
  <si>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</si>
  <si>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</si>
  <si>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</si>
  <si>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</si>
  <si>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</si>
  <si>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</si>
  <si>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</si>
  <si>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</si>
  <si>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</si>
  <si>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</si>
  <si>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</si>
  <si>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</si>
  <si>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</si>
  <si>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</si>
  <si>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</si>
  <si>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</si>
  <si>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</si>
  <si>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</si>
  <si>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</si>
  <si>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</si>
  <si>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</si>
  <si>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</si>
  <si>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</si>
  <si>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</si>
  <si>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</si>
  <si>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</si>
  <si>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</si>
  <si>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</si>
  <si>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</si>
  <si>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</si>
  <si>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</si>
  <si>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</si>
  <si>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</si>
  <si>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</si>
  <si>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</si>
  <si>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</si>
  <si>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</si>
  <si>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</si>
  <si>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</si>
  <si>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</si>
  <si>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</si>
  <si>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</si>
  <si>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</si>
  <si>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</si>
  <si>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</si>
  <si>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</si>
  <si>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</si>
  <si>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</si>
  <si>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</si>
  <si>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</si>
  <si>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</si>
  <si>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</si>
  <si>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</si>
  <si>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</si>
  <si>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</si>
  <si>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</si>
  <si>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</si>
  <si>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</si>
  <si>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</si>
  <si>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</si>
  <si>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</si>
  <si>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</si>
  <si>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</si>
  <si>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</si>
  <si>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</si>
  <si>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</si>
  <si>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</si>
  <si>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</si>
  <si>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</si>
  <si>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</si>
  <si>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</si>
  <si>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</si>
  <si>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</si>
  <si>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</si>
  <si>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</si>
  <si>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</si>
  <si>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</si>
  <si>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</si>
  <si>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</si>
  <si>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</si>
  <si>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</si>
  <si>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</si>
  <si>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</si>
  <si>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</si>
  <si>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</si>
  <si>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</si>
  <si>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</si>
  <si>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</si>
  <si>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</si>
  <si>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</si>
  <si>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</si>
  <si>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</si>
  <si>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</si>
  <si>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</si>
  <si>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</si>
  <si>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</si>
  <si>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</si>
  <si>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</si>
  <si>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</si>
  <si>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</si>
  <si>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</si>
  <si>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</si>
  <si>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</si>
  <si>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</si>
  <si>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</si>
  <si>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</si>
  <si>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</si>
  <si>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</si>
  <si>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</si>
  <si>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</si>
  <si>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</si>
  <si>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</si>
  <si>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</si>
  <si>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</si>
  <si>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</si>
  <si>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</si>
  <si>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</si>
  <si>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</si>
  <si>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</si>
  <si>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</si>
  <si>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</si>
  <si>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</si>
  <si>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</si>
  <si>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</si>
  <si>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</si>
  <si>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</si>
  <si>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</si>
  <si>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</si>
  <si>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</si>
  <si>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</si>
  <si>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</si>
  <si>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</si>
  <si>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</si>
  <si>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</si>
  <si>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</si>
  <si>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</si>
  <si>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</si>
  <si>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</si>
  <si>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</si>
  <si>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</si>
  <si>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</si>
  <si>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</si>
  <si>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</si>
  <si>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</si>
  <si>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</si>
  <si>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</si>
  <si>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</si>
  <si>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</si>
  <si>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</si>
  <si>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</si>
  <si>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</si>
  <si>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</si>
  <si>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</si>
  <si>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</si>
  <si>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</si>
  <si>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</si>
  <si>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</si>
  <si>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</si>
  <si>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</si>
  <si>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</si>
  <si>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</si>
  <si>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</si>
  <si>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</si>
  <si>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</si>
  <si>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</si>
  <si>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</si>
  <si>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</si>
  <si>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</si>
  <si>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</si>
  <si>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</si>
  <si>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</si>
  <si>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</si>
  <si>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</si>
  <si>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</si>
  <si>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</si>
  <si>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</si>
  <si>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</si>
  <si>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</si>
  <si>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</si>
  <si>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</si>
  <si>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</si>
  <si>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</si>
  <si>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</si>
  <si>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</si>
  <si>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</si>
  <si>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</si>
  <si>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</si>
  <si>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</si>
  <si>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</si>
  <si>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</si>
  <si>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</si>
  <si>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</si>
  <si>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</si>
  <si>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</si>
  <si>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</si>
  <si>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</si>
  <si>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</si>
  <si>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</si>
  <si>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</si>
  <si>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</si>
  <si>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</si>
  <si>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</si>
  <si>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</si>
  <si>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</si>
  <si>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</si>
  <si>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</si>
  <si>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</si>
  <si>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</si>
  <si>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</si>
  <si>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</si>
  <si>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</si>
  <si>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</si>
  <si>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</si>
  <si>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</si>
  <si>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</si>
  <si>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</si>
  <si>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</si>
  <si>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</si>
  <si>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</si>
  <si>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</si>
  <si>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</si>
  <si>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</si>
  <si>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</si>
  <si>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</si>
  <si>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</si>
  <si>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</si>
  <si>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</si>
  <si>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</si>
  <si>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</si>
  <si>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</si>
  <si>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</si>
  <si>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</si>
  <si>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</si>
  <si>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</si>
  <si>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</si>
  <si>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</si>
  <si>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</si>
  <si>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</si>
  <si>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</si>
  <si>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</si>
  <si>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</si>
  <si>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</si>
  <si>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</si>
  <si>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</si>
  <si>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</si>
  <si>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</si>
  <si>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</si>
  <si>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</si>
  <si>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</si>
  <si>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</si>
  <si>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</si>
  <si>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</si>
  <si>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</si>
  <si>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</si>
  <si>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</si>
  <si>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</si>
  <si>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</si>
  <si>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</si>
  <si>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</si>
  <si>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</si>
  <si>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</si>
  <si>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</si>
  <si>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</si>
  <si>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</si>
  <si>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</si>
  <si>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</si>
  <si>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</si>
  <si>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</si>
  <si>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</si>
  <si>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</si>
  <si>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</si>
  <si>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</si>
  <si>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</si>
  <si>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</si>
  <si>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</si>
  <si>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</si>
  <si>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</si>
  <si>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</si>
  <si>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</si>
  <si>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</si>
  <si>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</si>
  <si>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</si>
  <si>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</si>
  <si>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</si>
  <si>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</si>
  <si>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</si>
  <si>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</si>
  <si>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</si>
  <si>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</si>
  <si>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</si>
  <si>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</si>
  <si>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</si>
  <si>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</si>
  <si>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</si>
  <si>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</si>
  <si>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</si>
  <si>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</si>
  <si>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</si>
  <si>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</si>
  <si>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</si>
  <si>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</si>
  <si>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</si>
  <si>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</si>
  <si>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</si>
  <si>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</si>
  <si>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</si>
  <si>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</si>
  <si>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</si>
  <si>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</si>
  <si>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</si>
  <si>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</si>
  <si>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</si>
  <si>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</si>
  <si>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</si>
  <si>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</si>
  <si>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</si>
  <si>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</si>
  <si>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</si>
  <si>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</si>
  <si>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</si>
  <si>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</si>
  <si>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</si>
  <si>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</si>
  <si>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</si>
  <si>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</si>
  <si>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</si>
  <si>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</si>
  <si>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</si>
  <si>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</si>
  <si>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</si>
  <si>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</si>
  <si>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</si>
  <si>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</si>
  <si>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</si>
  <si>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</si>
  <si>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</si>
  <si>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</si>
  <si>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</si>
  <si>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</si>
  <si>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</si>
  <si>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</si>
  <si>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</si>
  <si>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</si>
  <si>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</si>
  <si>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</si>
  <si>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</si>
  <si>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</si>
  <si>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</si>
  <si>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</si>
  <si>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</si>
  <si>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</si>
  <si>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</si>
  <si>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</si>
  <si>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</si>
  <si>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</si>
  <si>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</si>
  <si>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</si>
  <si>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</si>
  <si>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</si>
  <si>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</si>
  <si>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</si>
  <si>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</si>
  <si>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</si>
  <si>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</si>
  <si>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</si>
  <si>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</si>
  <si>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</si>
  <si>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</si>
  <si>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</si>
  <si>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</si>
  <si>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</si>
  <si>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</si>
  <si>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</si>
  <si>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</si>
  <si>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</si>
  <si>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</si>
  <si>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</si>
  <si>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</si>
  <si>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</si>
  <si>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</si>
  <si>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</si>
  <si>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</si>
  <si>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</si>
  <si>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</si>
  <si>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</si>
  <si>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</si>
  <si>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</si>
  <si>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</si>
  <si>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</si>
  <si>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</si>
  <si>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</si>
  <si>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</si>
  <si>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</si>
  <si>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</si>
  <si>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</si>
  <si>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</si>
  <si>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</si>
  <si>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</si>
  <si>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</si>
  <si>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</si>
  <si>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</si>
  <si>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</si>
  <si>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</si>
  <si>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</si>
  <si>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</si>
  <si>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</si>
  <si>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</si>
  <si>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</si>
  <si>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</si>
  <si>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</si>
  <si>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</si>
  <si>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</si>
  <si>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</si>
  <si>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</si>
  <si>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</si>
  <si>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</si>
  <si>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</si>
  <si>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</si>
  <si>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</si>
  <si>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</si>
  <si>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</si>
  <si>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</si>
  <si>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</si>
  <si>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</si>
  <si>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</si>
  <si>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</si>
  <si>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</si>
  <si>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</si>
  <si>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</si>
  <si>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</si>
  <si>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</si>
  <si>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</si>
  <si>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</si>
  <si>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</si>
  <si>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</si>
  <si>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</si>
  <si>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</si>
  <si>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</si>
  <si>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</si>
  <si>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</si>
  <si>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</si>
  <si>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</si>
  <si>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</si>
  <si>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</si>
  <si>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</si>
  <si>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</si>
  <si>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</si>
  <si>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</si>
  <si>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</si>
  <si>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</si>
  <si>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</si>
  <si>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</si>
  <si>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</si>
  <si>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</si>
  <si>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</si>
  <si>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</si>
  <si>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</si>
  <si>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</si>
  <si>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</si>
  <si>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</si>
  <si>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</si>
  <si>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</si>
  <si>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</si>
  <si>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</si>
  <si>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</si>
  <si>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</si>
  <si>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</si>
  <si>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</si>
  <si>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</si>
  <si>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</si>
  <si>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</si>
  <si>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</si>
  <si>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</si>
  <si>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</si>
  <si>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</si>
  <si>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</si>
  <si>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</si>
  <si>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</si>
  <si>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</si>
  <si>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</si>
  <si>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</si>
  <si>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</si>
  <si>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</si>
  <si>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</si>
  <si>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</si>
  <si>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</si>
  <si>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</si>
  <si>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</si>
  <si>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</si>
  <si>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</si>
  <si>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</si>
  <si>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</si>
  <si>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</si>
  <si>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</si>
  <si>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</si>
  <si>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</si>
  <si>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</si>
  <si>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</si>
  <si>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</si>
  <si>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</si>
  <si>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</si>
  <si>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</si>
  <si>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</si>
  <si>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</si>
  <si>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</si>
  <si>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</si>
  <si>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</si>
  <si>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</si>
  <si>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</si>
  <si>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</si>
  <si>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</si>
  <si>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</si>
  <si>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</si>
  <si>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</si>
  <si>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</si>
  <si>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</si>
  <si>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</si>
  <si>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</si>
  <si>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</si>
  <si>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</si>
  <si>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</si>
  <si>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</si>
  <si>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</si>
  <si>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</si>
  <si>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</si>
  <si>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</si>
  <si>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</si>
  <si>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</si>
  <si>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</si>
  <si>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</si>
  <si>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</si>
  <si>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</si>
  <si>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</si>
  <si>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</si>
  <si>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</si>
  <si>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</si>
  <si>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</si>
  <si>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</si>
  <si>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</si>
  <si>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</si>
  <si>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</si>
  <si>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</si>
  <si>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</si>
  <si>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</si>
  <si>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</si>
  <si>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</si>
  <si>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</si>
  <si>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</si>
  <si>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</si>
  <si>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</si>
  <si>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</si>
  <si>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</si>
  <si>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</si>
  <si>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</si>
  <si>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</si>
  <si>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</si>
  <si>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</si>
  <si>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</si>
  <si>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</si>
  <si>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</si>
  <si>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</si>
  <si>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</si>
  <si>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</si>
  <si>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</si>
  <si>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</si>
  <si>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</si>
  <si>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</si>
  <si>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</si>
  <si>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</si>
  <si>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</si>
  <si>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</si>
  <si>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</si>
  <si>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</si>
  <si>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</si>
  <si>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</si>
  <si>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</si>
  <si>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</si>
  <si>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</si>
  <si>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</si>
  <si>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</si>
  <si>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</si>
  <si>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</si>
  <si>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</si>
  <si>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</si>
  <si>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</si>
  <si>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</si>
  <si>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</si>
  <si>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</si>
  <si>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</si>
  <si>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</si>
  <si>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</si>
  <si>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</si>
  <si>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</si>
  <si>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</si>
  <si>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</si>
  <si>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</si>
  <si>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</si>
  <si>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</si>
  <si>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</si>
  <si>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</si>
  <si>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</si>
  <si>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</si>
  <si>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</si>
  <si>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</si>
  <si>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</si>
  <si>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</si>
  <si>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</si>
  <si>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</si>
  <si>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</si>
  <si>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</si>
  <si>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</si>
  <si>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</si>
  <si>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</si>
  <si>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</si>
  <si>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</si>
  <si>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</si>
  <si>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</si>
  <si>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</si>
  <si>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</si>
  <si>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</si>
  <si>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</si>
  <si>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</si>
  <si>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</si>
  <si>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</si>
  <si>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</si>
  <si>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</si>
  <si>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</si>
  <si>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</si>
  <si>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</si>
  <si>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</si>
  <si>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</si>
  <si>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</si>
  <si>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</si>
  <si>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</si>
  <si>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</si>
  <si>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</si>
  <si>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</si>
  <si>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</si>
  <si>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</si>
  <si>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</si>
  <si>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</si>
  <si>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</si>
  <si>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</si>
  <si>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</si>
  <si>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</si>
  <si>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</si>
  <si>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</si>
  <si>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</si>
  <si>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</si>
  <si>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</si>
  <si>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</si>
  <si>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</si>
  <si>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</si>
  <si>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</si>
  <si>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</si>
  <si>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</si>
  <si>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</si>
  <si>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</si>
  <si>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</si>
  <si>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</si>
  <si>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</si>
  <si>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</si>
  <si>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</si>
  <si>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</si>
  <si>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</si>
  <si>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</si>
  <si>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</si>
  <si>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</si>
  <si>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</si>
  <si>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</si>
  <si>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</si>
  <si>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</si>
  <si>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</si>
  <si>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</si>
  <si>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</si>
  <si>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</si>
  <si>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</si>
  <si>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</si>
  <si>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</si>
  <si>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</si>
  <si>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</si>
  <si>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</si>
  <si>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</si>
  <si>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</si>
  <si>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</si>
  <si>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</si>
  <si>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</si>
  <si>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</si>
  <si>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</si>
  <si>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</si>
  <si>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</si>
  <si>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</si>
  <si>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</si>
  <si>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</si>
  <si>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</si>
  <si>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</si>
  <si>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</si>
  <si>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</si>
  <si>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</si>
  <si>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</si>
  <si>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</si>
  <si>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</si>
  <si>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</si>
  <si>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</si>
  <si>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</si>
  <si>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</si>
  <si>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</si>
  <si>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</si>
  <si>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</si>
  <si>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</si>
  <si>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</si>
  <si>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</si>
  <si>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</si>
  <si>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</si>
  <si>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</si>
  <si>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</si>
  <si>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</si>
  <si>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</si>
  <si>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</si>
  <si>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</si>
  <si>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</si>
  <si>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</si>
  <si>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</si>
  <si>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</si>
  <si>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</si>
  <si>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</si>
  <si>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</si>
  <si>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</si>
  <si>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</si>
  <si>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</si>
  <si>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</si>
  <si>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</si>
  <si>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</si>
  <si>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</si>
  <si>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</si>
  <si>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</si>
  <si>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</si>
  <si>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</si>
  <si>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</si>
  <si>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</si>
  <si>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</si>
  <si>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</si>
  <si>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</si>
  <si>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</si>
  <si>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</si>
  <si>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</si>
  <si>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</si>
  <si>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</si>
  <si>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</si>
  <si>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</si>
  <si>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</si>
  <si>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</si>
  <si>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</si>
  <si>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</si>
  <si>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</si>
  <si>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</si>
  <si>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</si>
  <si>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</si>
  <si>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</si>
  <si>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</si>
  <si>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</si>
  <si>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</si>
  <si>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</si>
  <si>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</si>
  <si>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</si>
  <si>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</si>
  <si>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</si>
  <si>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</si>
  <si>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</si>
  <si>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</si>
  <si>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</si>
  <si>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</si>
  <si>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</si>
  <si>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</si>
  <si>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</si>
  <si>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</si>
  <si>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</si>
  <si>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</si>
  <si>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</si>
  <si>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</si>
  <si>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</si>
  <si>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</si>
  <si>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</si>
  <si>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</si>
  <si>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</si>
  <si>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</si>
  <si>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</si>
  <si>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</si>
  <si>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</si>
  <si>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</si>
  <si>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</si>
  <si>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</si>
  <si>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</si>
  <si>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</si>
  <si>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</si>
  <si>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</si>
  <si>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</si>
  <si>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</si>
  <si>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</si>
  <si>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</si>
  <si>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</si>
  <si>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</si>
  <si>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</si>
  <si>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</si>
  <si>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</si>
  <si>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</si>
  <si>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</si>
  <si>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</si>
  <si>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</si>
  <si>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</si>
  <si>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</si>
  <si>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</si>
  <si>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</si>
  <si>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</si>
  <si>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</si>
  <si>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</si>
  <si>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</si>
  <si>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</si>
  <si>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</si>
  <si>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</si>
  <si>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</si>
  <si>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</si>
  <si>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</si>
  <si>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</si>
  <si>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</si>
  <si>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</si>
  <si>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</si>
  <si>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</si>
  <si>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</si>
  <si>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</si>
  <si>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</si>
  <si>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</si>
  <si>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</si>
  <si>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</si>
  <si>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</si>
  <si>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</si>
  <si>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</si>
  <si>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</si>
  <si>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</si>
  <si>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</si>
  <si>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</si>
  <si>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</si>
  <si>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</si>
  <si>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</si>
  <si>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</si>
  <si>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</si>
  <si>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</si>
  <si>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</si>
  <si>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</si>
  <si>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</si>
  <si>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</si>
  <si>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</si>
  <si>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</si>
  <si>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</si>
  <si>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</si>
  <si>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</si>
  <si>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</si>
  <si>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</si>
  <si>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</si>
  <si>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</si>
  <si>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</si>
  <si>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</si>
  <si>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</si>
  <si>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</si>
  <si>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</si>
  <si>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</si>
  <si>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</si>
  <si>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</si>
  <si>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</si>
  <si>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</si>
  <si>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</si>
  <si>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</si>
  <si>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</si>
  <si>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</si>
  <si>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</si>
  <si>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</si>
  <si>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</si>
  <si>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</si>
  <si>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</si>
  <si>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</si>
  <si>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</si>
  <si>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</si>
  <si>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</si>
  <si>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</si>
  <si>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</si>
  <si>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</si>
  <si>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</si>
  <si>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</si>
  <si>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</si>
  <si>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</si>
  <si>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</si>
  <si>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</si>
  <si>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</si>
  <si>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</si>
  <si>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</si>
  <si>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</si>
  <si>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</si>
  <si>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</si>
  <si>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</si>
  <si>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</si>
  <si>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</si>
  <si>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</si>
  <si>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</si>
  <si>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</si>
  <si>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</si>
  <si>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</si>
  <si>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</si>
  <si>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</si>
  <si>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</si>
  <si>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</si>
  <si>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</si>
  <si>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</si>
  <si>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</si>
  <si>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</si>
  <si>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</si>
  <si>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</si>
  <si>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</si>
  <si>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</si>
  <si>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</si>
  <si>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</si>
  <si>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</si>
  <si>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</si>
  <si>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</si>
  <si>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</si>
  <si>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</si>
  <si>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</si>
  <si>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</si>
  <si>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</si>
  <si>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</si>
  <si>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</si>
  <si>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</si>
  <si>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</si>
  <si>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</si>
  <si>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</si>
  <si>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</si>
  <si>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</si>
  <si>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</si>
  <si>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</si>
  <si>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</si>
  <si>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</si>
  <si>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</si>
  <si>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</si>
  <si>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</si>
  <si>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</si>
  <si>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</si>
  <si>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</si>
  <si>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</si>
  <si>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</si>
  <si>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</si>
  <si>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</si>
  <si>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</si>
  <si>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</si>
  <si>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</si>
  <si>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</si>
  <si>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</si>
  <si>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</si>
  <si>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</si>
  <si>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</si>
  <si>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</si>
  <si>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</si>
  <si>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</si>
  <si>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</si>
  <si>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</si>
  <si>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</si>
  <si>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</si>
  <si>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</si>
  <si>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</si>
  <si>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</si>
  <si>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</si>
  <si>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</si>
  <si>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</si>
  <si>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</si>
  <si>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</si>
  <si>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</si>
  <si>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</si>
  <si>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</si>
  <si>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</si>
  <si>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</si>
  <si>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</si>
  <si>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</si>
  <si>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</si>
  <si>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</si>
  <si>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</si>
  <si>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</si>
  <si>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</si>
  <si>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</si>
  <si>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</si>
  <si>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</si>
  <si>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</si>
  <si>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</si>
  <si>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</si>
  <si>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</si>
  <si>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</si>
  <si>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</si>
  <si>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</si>
  <si>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</si>
  <si>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</si>
  <si>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</si>
  <si>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</si>
  <si>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</si>
  <si>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</si>
  <si>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</si>
  <si>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</si>
  <si>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</si>
  <si>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</si>
  <si>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</si>
  <si>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</si>
  <si>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</si>
  <si>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</si>
  <si>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</si>
  <si>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</si>
  <si>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</si>
  <si>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</si>
  <si>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</si>
  <si>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</si>
  <si>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</si>
  <si>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</si>
  <si>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</si>
  <si>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</si>
  <si>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</si>
  <si>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</si>
  <si>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</si>
  <si>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</si>
  <si>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</si>
  <si>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</si>
  <si>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</si>
  <si>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</si>
  <si>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</si>
  <si>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</si>
  <si>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</si>
  <si>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</si>
  <si>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</si>
  <si>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</si>
  <si>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</si>
  <si>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</si>
  <si>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</si>
  <si>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</si>
  <si>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</si>
  <si>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</si>
  <si>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</si>
  <si>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</si>
  <si>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</si>
  <si>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</si>
  <si>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</si>
  <si>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</si>
  <si>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</si>
  <si>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</si>
  <si>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</si>
  <si>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</si>
  <si>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</si>
  <si>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</si>
  <si>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</si>
  <si>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</si>
  <si>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</si>
  <si>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</si>
  <si>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</si>
  <si>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</si>
  <si>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</si>
  <si>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</si>
  <si>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</si>
  <si>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</si>
  <si>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</si>
  <si>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</si>
  <si>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</si>
  <si>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</si>
  <si>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</si>
  <si>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</si>
  <si>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</si>
  <si>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</si>
  <si>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</si>
  <si>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</si>
  <si>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</si>
  <si>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</si>
  <si>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</si>
  <si>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</si>
  <si>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</si>
  <si>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</si>
  <si>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</si>
  <si>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</si>
  <si>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</si>
  <si>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</si>
  <si>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</si>
  <si>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</si>
  <si>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</si>
  <si>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</si>
  <si>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</si>
  <si>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</si>
  <si>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</si>
  <si>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</si>
  <si>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</si>
  <si>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</si>
  <si>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</si>
  <si>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</si>
  <si>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</si>
  <si>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</si>
  <si>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</si>
  <si>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</si>
  <si>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</si>
  <si>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</si>
  <si>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</si>
  <si>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</si>
  <si>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</si>
  <si>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</si>
  <si>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</si>
  <si>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</si>
  <si>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</si>
  <si>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</si>
  <si>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</si>
  <si>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</si>
  <si>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</si>
  <si>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</si>
  <si>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</si>
  <si>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</si>
  <si>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</si>
  <si>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</si>
  <si>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</si>
  <si>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</si>
  <si>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</si>
  <si>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</si>
  <si>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</si>
  <si>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</si>
  <si>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</si>
  <si>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</si>
  <si>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</si>
  <si>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</si>
  <si>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</si>
  <si>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</si>
  <si>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</si>
  <si>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</si>
  <si>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</si>
  <si>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</si>
  <si>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</si>
  <si>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</si>
  <si>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</si>
  <si>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</si>
  <si>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</si>
  <si>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</si>
  <si>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</si>
  <si>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</si>
  <si>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</si>
  <si>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</si>
  <si>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</si>
  <si>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</si>
  <si>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</si>
  <si>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</si>
  <si>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</si>
  <si>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</si>
  <si>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</si>
  <si>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</si>
  <si>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</si>
  <si>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</si>
  <si>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</si>
  <si>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</si>
  <si>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</si>
  <si>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</si>
  <si>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</si>
  <si>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</si>
  <si>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</si>
  <si>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</si>
  <si>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</si>
  <si>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</si>
  <si>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</si>
  <si>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</si>
  <si>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</si>
  <si>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</si>
  <si>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</si>
  <si>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</si>
  <si>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</si>
  <si>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</si>
  <si>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</si>
  <si>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</si>
  <si>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</si>
  <si>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</si>
  <si>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</si>
  <si>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</si>
  <si>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</si>
  <si>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</si>
  <si>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</si>
  <si>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</si>
  <si>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</si>
  <si>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</si>
  <si>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</si>
  <si>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</si>
  <si>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</si>
  <si>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</si>
  <si>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</si>
  <si>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</si>
  <si>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</si>
  <si>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</si>
  <si>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</si>
  <si>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</si>
  <si>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</si>
  <si>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</si>
  <si>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</si>
  <si>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</si>
  <si>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</si>
  <si>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</si>
  <si>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</si>
  <si>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</si>
  <si>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</si>
  <si>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</si>
  <si>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</si>
  <si>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</si>
  <si>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</si>
  <si>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</si>
  <si>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</si>
  <si>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</si>
  <si>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</si>
  <si>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</si>
  <si>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</si>
  <si>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</si>
  <si>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</si>
  <si>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</si>
  <si>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</si>
  <si>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</si>
  <si>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</si>
  <si>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</si>
  <si>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</si>
  <si>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</si>
  <si>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</si>
  <si>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</si>
  <si>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</si>
  <si>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</si>
  <si>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</si>
  <si>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</si>
  <si>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</si>
  <si>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</si>
  <si>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</si>
  <si>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</si>
  <si>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</si>
  <si>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</si>
  <si>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</si>
  <si>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</si>
  <si>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</si>
  <si>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</si>
  <si>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</si>
  <si>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</si>
  <si>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</si>
  <si>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</si>
  <si>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</si>
  <si>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</si>
  <si>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</si>
  <si>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</si>
  <si>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</si>
  <si>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</si>
  <si>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</si>
  <si>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</si>
  <si>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</si>
  <si>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</si>
  <si>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</si>
  <si>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</si>
  <si>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</si>
  <si>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</si>
  <si>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</si>
  <si>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</si>
  <si>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</si>
  <si>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</si>
  <si>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</si>
  <si>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</si>
  <si>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</si>
  <si>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</si>
  <si>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</si>
  <si>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</si>
  <si>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</si>
  <si>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</si>
  <si>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</si>
  <si>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</si>
  <si>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</si>
  <si>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</si>
  <si>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</si>
  <si>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</si>
  <si>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</si>
  <si>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</si>
  <si>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</si>
  <si>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</si>
  <si>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</si>
  <si>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</si>
  <si>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</si>
  <si>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</si>
  <si>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</si>
  <si>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</si>
  <si>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</si>
  <si>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</si>
  <si>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</si>
  <si>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</si>
  <si>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</si>
  <si>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</si>
  <si>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</si>
  <si>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</si>
  <si>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</si>
  <si>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</si>
  <si>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</si>
  <si>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</si>
  <si>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</si>
  <si>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</si>
  <si>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</si>
  <si>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</si>
  <si>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</si>
  <si>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</si>
  <si>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</si>
  <si>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</si>
  <si>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</si>
  <si>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</si>
  <si>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</si>
  <si>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</si>
  <si>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</si>
  <si>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</si>
  <si>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</si>
  <si>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</si>
  <si>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</si>
  <si>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</si>
  <si>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</si>
  <si>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</si>
  <si>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</si>
  <si>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</si>
  <si>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</si>
  <si>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</si>
  <si>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</si>
  <si>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</si>
  <si>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</si>
  <si>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</si>
  <si>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</si>
  <si>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</si>
  <si>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</si>
  <si>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</si>
  <si>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</si>
  <si>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</si>
  <si>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</si>
  <si>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</si>
  <si>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</si>
  <si>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</si>
  <si>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</si>
  <si>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</si>
  <si>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</si>
  <si>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</si>
  <si>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</si>
  <si>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</si>
  <si>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</si>
  <si>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</si>
  <si>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</si>
  <si>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</si>
  <si>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</si>
  <si>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</si>
  <si>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</si>
  <si>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</si>
  <si>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</si>
  <si>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</si>
  <si>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</si>
  <si>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</si>
  <si>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</si>
  <si>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</si>
  <si>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</si>
  <si>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</si>
  <si>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</si>
  <si>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</si>
  <si>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</si>
  <si>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</si>
  <si>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</si>
  <si>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</si>
  <si>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</si>
  <si>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</si>
  <si>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</si>
  <si>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</si>
  <si>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</si>
  <si>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</si>
  <si>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</si>
  <si>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</si>
  <si>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</si>
  <si>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</si>
  <si>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</si>
  <si>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</si>
  <si>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</si>
  <si>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</si>
  <si>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</si>
  <si>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</si>
  <si>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</si>
  <si>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</si>
  <si>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</si>
  <si>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</si>
  <si>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</si>
  <si>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</si>
  <si>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</si>
  <si>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</si>
  <si>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</si>
  <si>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</si>
  <si>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</si>
  <si>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</si>
  <si>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</si>
  <si>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</si>
  <si>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</si>
  <si>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</si>
  <si>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</si>
  <si>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</si>
  <si>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</si>
  <si>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</si>
  <si>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</si>
  <si>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</si>
  <si>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</si>
  <si>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</si>
  <si>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</si>
  <si>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</si>
  <si>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</si>
  <si>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</si>
  <si>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</si>
  <si>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</si>
  <si>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</si>
  <si>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</si>
  <si>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</si>
  <si>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</si>
  <si>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</si>
  <si>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</si>
  <si>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</si>
  <si>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</si>
  <si>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</si>
  <si>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</si>
  <si>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</si>
  <si>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</si>
  <si>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</si>
  <si>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</si>
  <si>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</si>
  <si>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</si>
  <si>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</si>
  <si>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</si>
  <si>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</si>
  <si>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</si>
  <si>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</si>
  <si>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</si>
  <si>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</si>
  <si>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</si>
  <si>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</si>
  <si>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</si>
  <si>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</si>
  <si>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</si>
  <si>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</si>
  <si>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</si>
  <si>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</si>
  <si>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</si>
  <si>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</si>
  <si>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</si>
  <si>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</si>
  <si>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</si>
  <si>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</si>
  <si>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</si>
  <si>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</si>
  <si>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</si>
  <si>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</si>
  <si>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</si>
  <si>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</si>
  <si>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</si>
  <si>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</si>
  <si>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</si>
  <si>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</si>
  <si>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</si>
  <si>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</si>
  <si>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</si>
  <si>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</si>
  <si>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</si>
  <si>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</si>
  <si>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</si>
  <si>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</si>
  <si>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</si>
  <si>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</si>
  <si>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</si>
  <si>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</si>
  <si>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</si>
  <si>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</si>
  <si>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</si>
  <si>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</si>
  <si>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</si>
  <si>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</si>
  <si>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</si>
  <si>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</si>
  <si>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</si>
  <si>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</si>
  <si>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</si>
  <si>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</si>
  <si>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</si>
  <si>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</si>
  <si>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</si>
  <si>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</si>
  <si>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</si>
  <si>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</si>
  <si>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</si>
  <si>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</si>
  <si>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</si>
  <si>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</si>
  <si>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</si>
  <si>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</si>
  <si>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</si>
  <si>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</si>
  <si>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</si>
  <si>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</si>
  <si>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</si>
  <si>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</si>
  <si>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</si>
  <si>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</si>
  <si>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</si>
  <si>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</si>
  <si>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</si>
  <si>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</si>
  <si>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</si>
  <si>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</si>
  <si>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</si>
  <si>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</si>
  <si>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</si>
  <si>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</si>
  <si>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</si>
  <si>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</si>
  <si>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</si>
  <si>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</si>
  <si>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</si>
  <si>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</si>
  <si>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</si>
  <si>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</si>
  <si>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</si>
  <si>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</si>
  <si>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</si>
  <si>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</si>
  <si>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</si>
  <si>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</si>
  <si>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</si>
  <si>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</si>
  <si>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</si>
  <si>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</si>
  <si>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</si>
  <si>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</si>
  <si>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</si>
  <si>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</si>
  <si>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</si>
  <si>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</si>
  <si>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</si>
  <si>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</si>
  <si>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</si>
  <si>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</si>
  <si>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</si>
  <si>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</si>
  <si>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</si>
  <si>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</si>
  <si>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</si>
  <si>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</si>
  <si>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</si>
  <si>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</si>
  <si>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</si>
  <si>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</si>
  <si>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</si>
  <si>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</si>
  <si>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</si>
  <si>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</si>
  <si>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</si>
  <si>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</si>
  <si>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</si>
  <si>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</si>
  <si>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</si>
  <si>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</si>
  <si>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</si>
  <si>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</si>
  <si>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</si>
  <si>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</si>
  <si>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</si>
  <si>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</si>
  <si>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</si>
  <si>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</si>
  <si>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</si>
  <si>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</si>
  <si>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</si>
  <si>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</si>
  <si>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</si>
  <si>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</si>
  <si>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</si>
  <si>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</si>
  <si>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</si>
  <si>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</si>
  <si>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</si>
  <si>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</si>
  <si>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</si>
  <si>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</si>
  <si>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</si>
  <si>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</si>
  <si>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</si>
  <si>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</si>
  <si>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</si>
  <si>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</si>
  <si>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</si>
  <si>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</si>
  <si>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</si>
  <si>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</si>
  <si>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</si>
  <si>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</si>
  <si>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</si>
  <si>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</si>
  <si>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</si>
  <si>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</si>
  <si>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</si>
  <si>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</si>
  <si>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</si>
  <si>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</si>
  <si>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</si>
  <si>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</si>
  <si>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</si>
  <si>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</si>
  <si>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</si>
  <si>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</si>
  <si>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</si>
  <si>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</si>
  <si>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</si>
  <si>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</si>
  <si>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</si>
  <si>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</si>
  <si>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</si>
  <si>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</si>
  <si>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</si>
  <si>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</si>
  <si>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</si>
  <si>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</si>
  <si>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</si>
  <si>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</si>
  <si>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</si>
  <si>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</si>
  <si>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</si>
  <si>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</si>
  <si>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</si>
  <si>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</si>
  <si>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</si>
  <si>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</si>
  <si>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</si>
  <si>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</si>
  <si>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</si>
  <si>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</si>
  <si>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</si>
  <si>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</si>
  <si>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</si>
  <si>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</si>
  <si>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</si>
  <si>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</si>
  <si>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</si>
  <si>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</si>
  <si>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</si>
  <si>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</si>
  <si>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</si>
  <si>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</si>
  <si>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</si>
  <si>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</si>
  <si>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</si>
  <si>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</si>
  <si>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</si>
  <si>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</si>
  <si>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</si>
  <si>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</si>
  <si>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</si>
  <si>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</si>
  <si>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</si>
  <si>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</si>
  <si>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</si>
  <si>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</si>
  <si>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</si>
  <si>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</si>
  <si>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</si>
  <si>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</si>
  <si>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</si>
  <si>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</si>
  <si>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</si>
  <si>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</si>
  <si>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</si>
  <si>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</si>
  <si>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</si>
  <si>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</si>
  <si>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</si>
  <si>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</si>
  <si>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</si>
  <si>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</si>
  <si>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</si>
  <si>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</si>
  <si>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</si>
  <si>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</si>
  <si>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</si>
  <si>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</si>
  <si>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</si>
  <si>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</si>
  <si>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</si>
  <si>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</si>
  <si>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</si>
  <si>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</si>
  <si>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</si>
  <si>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</si>
  <si>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</si>
  <si>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</si>
  <si>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</si>
  <si>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</si>
  <si>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</si>
  <si>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</si>
  <si>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</si>
  <si>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</si>
  <si>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</si>
  <si>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</si>
  <si>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</si>
  <si>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</si>
  <si>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</si>
  <si>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</si>
  <si>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</si>
  <si>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</si>
  <si>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</si>
  <si>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</si>
  <si>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</si>
  <si>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</si>
  <si>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</si>
  <si>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</si>
  <si>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</si>
  <si>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</si>
  <si>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</si>
  <si>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</si>
  <si>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</si>
  <si>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</si>
  <si>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</si>
  <si>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</si>
  <si>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</si>
  <si>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</si>
  <si>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</si>
  <si>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</si>
  <si>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</si>
  <si>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</si>
  <si>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</si>
  <si>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</si>
  <si>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</si>
  <si>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</si>
  <si>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</si>
  <si>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</si>
  <si>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</si>
  <si>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</si>
  <si>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</si>
  <si>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</si>
  <si>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</si>
  <si>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</si>
  <si>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</si>
  <si>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</si>
  <si>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</si>
  <si>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</si>
  <si>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</si>
  <si>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</si>
  <si>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</si>
  <si>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</si>
  <si>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</si>
  <si>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</si>
  <si>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</si>
  <si>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</si>
  <si>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</si>
  <si>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</si>
  <si>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</si>
  <si>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</si>
  <si>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</si>
  <si>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</si>
  <si>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</si>
  <si>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</si>
  <si>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</si>
  <si>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</si>
  <si>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</si>
  <si>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</si>
  <si>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</si>
  <si>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</si>
  <si>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</si>
  <si>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</si>
  <si>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</si>
  <si>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</si>
  <si>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</si>
  <si>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</si>
  <si>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</si>
  <si>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</si>
  <si>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</si>
  <si>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</si>
  <si>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</si>
  <si>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</si>
  <si>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</si>
  <si>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</si>
  <si>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</si>
  <si>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</si>
  <si>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</si>
  <si>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</si>
  <si>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</si>
  <si>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</si>
  <si>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</si>
  <si>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</si>
  <si>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</si>
  <si>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</si>
  <si>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</si>
  <si>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</si>
  <si>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</si>
  <si>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</si>
  <si>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</si>
  <si>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</si>
  <si>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</si>
  <si>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</si>
  <si>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</si>
  <si>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</si>
  <si>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</si>
  <si>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</si>
  <si>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</si>
  <si>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</si>
  <si>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</si>
  <si>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</si>
  <si>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</si>
  <si>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</si>
  <si>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</si>
  <si>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</si>
  <si>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</si>
  <si>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</si>
  <si>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</si>
  <si>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</si>
  <si>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</si>
  <si>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</si>
  <si>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</si>
  <si>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</si>
  <si>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</si>
  <si>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</si>
  <si>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</si>
  <si>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</si>
  <si>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</si>
  <si>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</si>
  <si>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</si>
  <si>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</si>
  <si>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</si>
  <si>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</si>
  <si>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</si>
  <si>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</si>
  <si>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</si>
  <si>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</si>
  <si>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</si>
  <si>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</si>
  <si>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</si>
  <si>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</si>
  <si>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</si>
  <si>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</si>
  <si>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</si>
  <si>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</si>
  <si>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</si>
  <si>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</si>
  <si>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</si>
  <si>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</si>
  <si>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</si>
  <si>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</si>
  <si>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</si>
  <si>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</si>
  <si>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</si>
  <si>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</si>
  <si>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</si>
  <si>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</si>
  <si>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</si>
  <si>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</si>
  <si>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</si>
  <si>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</si>
  <si>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</si>
  <si>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</si>
  <si>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</si>
  <si>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</si>
  <si>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</si>
  <si>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</si>
  <si>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</si>
  <si>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</si>
  <si>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</si>
  <si>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</si>
  <si>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</si>
  <si>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</si>
  <si>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</si>
  <si>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</si>
  <si>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</si>
  <si>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</si>
  <si>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</si>
  <si>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</si>
  <si>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</si>
  <si>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</si>
  <si>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</si>
  <si>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</si>
  <si>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</si>
  <si>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</si>
  <si>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</si>
  <si>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</si>
  <si>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</si>
  <si>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</si>
  <si>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</si>
  <si>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</si>
  <si>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</si>
  <si>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</si>
  <si>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</si>
  <si>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</si>
  <si>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</si>
  <si>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</si>
  <si>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</si>
  <si>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</si>
  <si>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</si>
  <si>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</si>
  <si>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</si>
  <si>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</si>
  <si>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</si>
  <si>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</si>
  <si>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</si>
  <si>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</si>
  <si>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</si>
  <si>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</si>
  <si>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</si>
  <si>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</si>
  <si>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</si>
  <si>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</si>
  <si>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</si>
  <si>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</si>
  <si>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</si>
  <si>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</si>
  <si>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</si>
  <si>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</si>
  <si>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</si>
  <si>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</si>
  <si>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</si>
  <si>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</si>
  <si>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</si>
  <si>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</si>
  <si>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</si>
  <si>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</si>
  <si>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</si>
  <si>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</si>
  <si>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</si>
  <si>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</si>
  <si>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</si>
  <si>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</si>
  <si>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</si>
  <si>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</si>
  <si>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</si>
  <si>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</si>
  <si>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</si>
  <si>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</si>
  <si>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</si>
  <si>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</si>
  <si>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</si>
  <si>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</si>
  <si>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</si>
  <si>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</si>
  <si>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</si>
  <si>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</si>
  <si>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</si>
  <si>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</si>
  <si>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</si>
  <si>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</si>
  <si>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</si>
  <si>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</si>
  <si>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</si>
  <si>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</si>
  <si>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</si>
  <si>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</si>
  <si>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</si>
  <si>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</si>
  <si>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</si>
  <si>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</si>
  <si>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</si>
  <si>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</si>
  <si>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</si>
  <si>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</si>
  <si>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</si>
  <si>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</si>
  <si>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</si>
  <si>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</si>
  <si>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</si>
  <si>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</si>
  <si>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</si>
  <si>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</si>
  <si>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</si>
  <si>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</si>
  <si>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</si>
  <si>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</si>
  <si>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</si>
  <si>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</si>
  <si>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</si>
  <si>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</si>
  <si>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</si>
  <si>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</si>
  <si>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</si>
  <si>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</si>
  <si>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</si>
  <si>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</si>
  <si>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</si>
  <si>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</si>
  <si>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</si>
  <si>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</si>
  <si>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</si>
  <si>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</si>
  <si>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</si>
  <si>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</si>
  <si>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</si>
  <si>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</si>
  <si>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</si>
  <si>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</si>
  <si>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</si>
  <si>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</si>
  <si>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</si>
  <si>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</si>
  <si>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</si>
  <si>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</si>
  <si>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</si>
  <si>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</si>
  <si>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</si>
  <si>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</si>
  <si>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</si>
  <si>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</si>
  <si>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</si>
  <si>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</si>
  <si>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</si>
  <si>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</si>
  <si>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</si>
  <si>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</si>
  <si>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</si>
  <si>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</si>
  <si>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</si>
  <si>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</si>
  <si>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</si>
  <si>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</si>
  <si>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</si>
  <si>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</si>
  <si>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</si>
  <si>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</si>
  <si>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</si>
  <si>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</si>
  <si>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</si>
  <si>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</si>
  <si>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</si>
  <si>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</si>
  <si>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</si>
  <si>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</si>
  <si>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</si>
  <si>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</si>
  <si>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</si>
  <si>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</si>
  <si>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</si>
  <si>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</si>
  <si>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</si>
  <si>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</si>
  <si>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</si>
  <si>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</si>
  <si>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</si>
  <si>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</si>
  <si>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</si>
  <si>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</si>
  <si>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</si>
  <si>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</si>
  <si>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</si>
  <si>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</si>
  <si>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</si>
  <si>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</si>
  <si>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</si>
  <si>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</si>
  <si>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</si>
  <si>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</si>
  <si>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</si>
  <si>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</si>
  <si>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</si>
  <si>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</si>
  <si>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</si>
  <si>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</si>
  <si>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</si>
  <si>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</si>
  <si>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</si>
  <si>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</si>
  <si>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</si>
  <si>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</si>
  <si>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</si>
  <si>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</si>
  <si>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</si>
  <si>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</si>
  <si>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</si>
  <si>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</si>
  <si>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</si>
  <si>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</si>
  <si>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</si>
  <si>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</si>
  <si>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</si>
  <si>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</si>
  <si>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</si>
  <si>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</si>
  <si>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</si>
  <si>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</si>
  <si>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</si>
  <si>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</si>
  <si>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</si>
  <si>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</si>
  <si>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</si>
  <si>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</si>
  <si>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</si>
  <si>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</si>
  <si>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</si>
  <si>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</si>
  <si>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</si>
  <si>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</si>
  <si>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</si>
  <si>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</si>
  <si>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</si>
  <si>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</si>
  <si>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</si>
  <si>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</si>
  <si>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</si>
  <si>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</si>
  <si>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</si>
  <si>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</si>
  <si>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</si>
  <si>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</si>
  <si>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</si>
  <si>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</si>
  <si>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</si>
  <si>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</si>
  <si>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</si>
  <si>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</si>
  <si>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</si>
  <si>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</si>
  <si>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</si>
  <si>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</si>
  <si>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</si>
  <si>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</si>
  <si>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</si>
  <si>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</si>
  <si>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</si>
  <si>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</si>
  <si>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</si>
  <si>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</si>
  <si>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</si>
  <si>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</si>
  <si>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</si>
  <si>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</si>
  <si>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</si>
  <si>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</si>
  <si>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</si>
  <si>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</si>
  <si>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</si>
  <si>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</si>
  <si>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</si>
  <si>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</si>
  <si>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</si>
  <si>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</si>
  <si>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</si>
  <si>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</si>
  <si>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</si>
  <si>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</si>
  <si>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</si>
  <si>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</si>
  <si>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</si>
  <si>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</si>
  <si>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</si>
  <si>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</si>
  <si>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</si>
  <si>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</si>
  <si>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</si>
  <si>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</si>
  <si>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</si>
  <si>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</si>
  <si>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</si>
  <si>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</si>
  <si>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</si>
  <si>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</si>
  <si>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</si>
  <si>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</si>
  <si>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</si>
  <si>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</si>
  <si>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</si>
  <si>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</si>
  <si>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</si>
  <si>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</si>
  <si>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</si>
  <si>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</si>
  <si>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</si>
  <si>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</si>
  <si>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</si>
  <si>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</si>
  <si>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</si>
  <si>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</si>
  <si>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</si>
  <si>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</si>
  <si>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</si>
  <si>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</si>
  <si>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</si>
  <si>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</si>
  <si>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</si>
  <si>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</si>
  <si>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</si>
  <si>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</si>
  <si>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</si>
  <si>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</si>
  <si>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</si>
  <si>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</si>
  <si>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</si>
  <si>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</si>
  <si>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</si>
  <si>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</si>
  <si>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</si>
  <si>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</si>
  <si>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</si>
  <si>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</si>
  <si>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</si>
  <si>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</si>
  <si>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</si>
  <si>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</si>
  <si>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</si>
  <si>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</si>
  <si>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</si>
  <si>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</si>
  <si>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</si>
  <si>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</si>
  <si>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</si>
  <si>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</si>
  <si>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</si>
  <si>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</si>
  <si>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</si>
  <si>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</si>
  <si>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</si>
  <si>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</si>
  <si>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</si>
  <si>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</si>
  <si>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</si>
  <si>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</si>
  <si>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</si>
  <si>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</si>
  <si>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</si>
  <si>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</si>
  <si>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</si>
  <si>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</si>
  <si>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</si>
  <si>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</si>
  <si>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</si>
  <si>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</si>
  <si>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</si>
  <si>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</si>
  <si>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</si>
  <si>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</si>
  <si>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</si>
  <si>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</si>
  <si>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</si>
  <si>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</si>
  <si>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</si>
  <si>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</si>
  <si>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</si>
  <si>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</si>
  <si>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</si>
  <si>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</si>
  <si>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</si>
  <si>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</si>
  <si>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</si>
  <si>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</si>
  <si>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</si>
  <si>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</si>
  <si>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</si>
  <si>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</si>
  <si>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</si>
  <si>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</si>
  <si>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</si>
  <si>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</si>
  <si>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</si>
  <si>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</si>
  <si>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</si>
  <si>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</si>
  <si>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</si>
  <si>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</si>
  <si>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</si>
  <si>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</si>
  <si>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</si>
  <si>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</si>
  <si>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</si>
  <si>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</si>
  <si>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</si>
  <si>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</si>
  <si>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</si>
  <si>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</si>
  <si>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</si>
  <si>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</si>
  <si>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</si>
  <si>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</si>
  <si>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</si>
  <si>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</si>
  <si>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</si>
  <si>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</si>
  <si>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</si>
  <si>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</si>
  <si>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</si>
  <si>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</si>
  <si>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</si>
  <si>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</si>
  <si>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</si>
  <si>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</si>
  <si>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</si>
  <si>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</si>
  <si>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</si>
  <si>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</si>
  <si>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</si>
  <si>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</si>
  <si>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</si>
  <si>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</si>
  <si>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</si>
  <si>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</si>
  <si>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</si>
  <si>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</si>
  <si>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</si>
  <si>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</si>
  <si>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</si>
  <si>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</si>
  <si>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</si>
  <si>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</si>
  <si>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</si>
  <si>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</si>
  <si>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</si>
  <si>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</si>
  <si>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</si>
  <si>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</si>
  <si>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</si>
  <si>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</si>
  <si>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</si>
  <si>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</si>
  <si>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</si>
  <si>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</si>
  <si>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</si>
  <si>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</si>
  <si>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</si>
  <si>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</si>
  <si>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</si>
  <si>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</si>
  <si>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</si>
  <si>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</si>
  <si>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</si>
  <si>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</si>
  <si>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</si>
  <si>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</si>
  <si>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</si>
  <si>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</si>
  <si>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</si>
  <si>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</si>
  <si>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</si>
  <si>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</si>
  <si>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</si>
  <si>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</si>
  <si>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</si>
  <si>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</si>
  <si>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</si>
  <si>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</si>
  <si>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</si>
  <si>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</si>
  <si>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</si>
  <si>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</si>
  <si>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</si>
  <si>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</si>
  <si>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</si>
  <si>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</si>
  <si>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</si>
  <si>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</si>
  <si>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</si>
  <si>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</si>
  <si>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</si>
  <si>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</si>
  <si>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</si>
  <si>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</si>
  <si>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</si>
  <si>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</si>
  <si>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</si>
  <si>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</si>
  <si>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</si>
  <si>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</si>
  <si>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</si>
  <si>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</si>
  <si>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</si>
  <si>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</si>
  <si>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</si>
  <si>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</si>
  <si>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</si>
  <si>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</si>
  <si>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</si>
  <si>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</si>
  <si>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</si>
  <si>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</si>
  <si>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</si>
  <si>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</si>
  <si>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</si>
  <si>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</si>
  <si>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</si>
  <si>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</si>
  <si>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</si>
  <si>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</si>
  <si>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</si>
  <si>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</si>
  <si>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</si>
  <si>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</si>
  <si>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</si>
  <si>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</si>
  <si>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</si>
  <si>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</si>
  <si>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</si>
  <si>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</si>
  <si>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</si>
  <si>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</si>
  <si>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</si>
  <si>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</si>
  <si>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</si>
  <si>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</si>
  <si>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</si>
  <si>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</si>
  <si>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</si>
  <si>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</si>
  <si>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</si>
  <si>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</si>
  <si>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</si>
  <si>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</si>
  <si>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</si>
  <si>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</si>
  <si>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</si>
  <si>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</si>
  <si>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</si>
  <si>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</si>
  <si>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</si>
  <si>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</si>
  <si>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</si>
  <si>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</si>
  <si>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</si>
  <si>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</si>
  <si>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</si>
  <si>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</si>
  <si>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</si>
  <si>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</si>
  <si>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</si>
  <si>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</si>
  <si>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</si>
  <si>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</si>
  <si>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</si>
  <si>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</si>
  <si>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</si>
  <si>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</si>
  <si>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</si>
  <si>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</si>
  <si>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</si>
  <si>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</si>
  <si>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</si>
  <si>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</si>
  <si>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</si>
  <si>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</si>
  <si>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</si>
  <si>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</si>
  <si>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</si>
  <si>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</si>
  <si>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</si>
  <si>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</si>
  <si>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</si>
  <si>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</si>
  <si>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</si>
  <si>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</si>
  <si>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</si>
  <si>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</si>
  <si>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</si>
  <si>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</si>
  <si>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</si>
  <si>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</si>
  <si>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</si>
  <si>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</si>
  <si>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</si>
  <si>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</si>
  <si>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</si>
  <si>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</si>
  <si>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</si>
  <si>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</si>
  <si>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</si>
  <si>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</si>
  <si>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</si>
  <si>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</si>
  <si>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</si>
  <si>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</si>
  <si>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</si>
  <si>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</si>
  <si>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</si>
  <si>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</si>
  <si>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</si>
  <si>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</si>
  <si>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</si>
  <si>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</si>
  <si>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</si>
  <si>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</si>
  <si>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</si>
  <si>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</si>
  <si>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</si>
  <si>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</si>
  <si>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</si>
  <si>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</si>
  <si>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</si>
  <si>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</si>
  <si>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</si>
  <si>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</si>
  <si>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</si>
  <si>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</si>
  <si>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</si>
  <si>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</si>
  <si>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</si>
  <si>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</si>
  <si>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</si>
  <si>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</si>
  <si>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</si>
  <si>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</si>
  <si>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</si>
  <si>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</si>
  <si>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</si>
  <si>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</si>
  <si>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</si>
  <si>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</si>
  <si>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</si>
  <si>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</si>
  <si>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</si>
  <si>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</si>
  <si>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</si>
  <si>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</si>
  <si>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</si>
  <si>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</si>
  <si>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</si>
  <si>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</si>
  <si>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</si>
  <si>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</si>
  <si>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</si>
  <si>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</si>
  <si>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</si>
  <si>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</si>
  <si>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</si>
  <si>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</si>
  <si>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</si>
  <si>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</si>
  <si>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</si>
  <si>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</si>
  <si>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</si>
  <si>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</si>
  <si>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</si>
  <si>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</si>
  <si>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</si>
  <si>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</si>
  <si>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</si>
  <si>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</si>
  <si>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</si>
  <si>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</si>
  <si>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</si>
  <si>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</si>
  <si>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</si>
  <si>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</si>
  <si>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</si>
  <si>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</si>
  <si>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</si>
  <si>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</si>
  <si>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</si>
  <si>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</si>
  <si>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</si>
  <si>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</si>
  <si>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</si>
  <si>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</si>
  <si>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</si>
  <si>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</si>
  <si>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</si>
  <si>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</si>
  <si>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</si>
  <si>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</si>
  <si>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</si>
  <si>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</si>
  <si>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</si>
  <si>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</si>
  <si>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</si>
  <si>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</si>
  <si>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</si>
  <si>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</si>
  <si>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</si>
  <si>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</si>
  <si>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</si>
  <si>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</si>
  <si>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</si>
  <si>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</si>
  <si>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</si>
  <si>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</si>
  <si>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</si>
  <si>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</si>
  <si>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</si>
  <si>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</si>
  <si>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</si>
  <si>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</si>
  <si>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</si>
  <si>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</si>
  <si>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</si>
  <si>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</si>
  <si>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</si>
  <si>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</si>
  <si>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</si>
  <si>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</si>
  <si>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</si>
  <si>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</si>
  <si>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</si>
  <si>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</si>
  <si>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</si>
  <si>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</si>
  <si>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</si>
  <si>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</si>
  <si>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</si>
  <si>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</si>
  <si>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</si>
  <si>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</si>
  <si>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</si>
  <si>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</si>
  <si>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</si>
  <si>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</si>
  <si>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</si>
  <si>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</si>
  <si>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</si>
  <si>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</si>
  <si>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</si>
  <si>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</si>
  <si>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</si>
  <si>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</si>
  <si>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</si>
  <si>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</si>
  <si>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</si>
  <si>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</si>
  <si>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</si>
  <si>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</si>
  <si>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</si>
  <si>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</si>
  <si>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</si>
  <si>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</si>
  <si>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</si>
  <si>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</si>
  <si>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</si>
  <si>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</si>
  <si>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</si>
  <si>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</si>
  <si>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</si>
  <si>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</si>
  <si>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</si>
  <si>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</si>
  <si>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</si>
  <si>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</si>
  <si>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</si>
  <si>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</si>
  <si>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</si>
  <si>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</si>
  <si>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</si>
  <si>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</si>
  <si>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</si>
  <si>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</si>
  <si>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</si>
  <si>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</si>
  <si>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</si>
  <si>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</si>
  <si>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</si>
  <si>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</si>
  <si>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</si>
  <si>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</si>
  <si>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</si>
  <si>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</si>
  <si>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</si>
  <si>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</si>
  <si>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</si>
  <si>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</si>
  <si>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</si>
  <si>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</si>
  <si>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</si>
  <si>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</si>
  <si>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</si>
  <si>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</si>
  <si>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</si>
  <si>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</si>
  <si>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</si>
  <si>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</si>
  <si>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</si>
  <si>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</si>
  <si>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</si>
  <si>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</si>
  <si>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</si>
  <si>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</si>
  <si>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</si>
  <si>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</si>
  <si>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</si>
  <si>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</si>
  <si>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</si>
  <si>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</si>
  <si>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</si>
  <si>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</si>
  <si>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</si>
  <si>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</si>
  <si>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</si>
  <si>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</si>
  <si>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</si>
  <si>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</si>
  <si>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</si>
  <si>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</si>
  <si>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</si>
  <si>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</si>
  <si>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</si>
  <si>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</si>
  <si>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</si>
  <si>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</si>
  <si>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</si>
  <si>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</si>
  <si>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</si>
  <si>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</si>
  <si>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</si>
  <si>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</si>
  <si>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</si>
  <si>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</si>
  <si>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</si>
  <si>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</si>
  <si>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</si>
  <si>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</si>
  <si>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</si>
  <si>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</si>
  <si>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</si>
  <si>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</si>
  <si>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</si>
  <si>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</si>
  <si>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</si>
  <si>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</si>
  <si>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</si>
  <si>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</si>
  <si>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</si>
  <si>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</si>
  <si>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</si>
  <si>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</si>
  <si>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</si>
  <si>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</si>
  <si>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</si>
  <si>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</si>
  <si>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</si>
  <si>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</si>
  <si>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</si>
  <si>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</si>
  <si>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</si>
  <si>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</si>
  <si>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</si>
  <si>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</si>
  <si>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</si>
  <si>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</si>
  <si>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</si>
  <si>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</si>
  <si>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</si>
  <si>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</si>
  <si>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</si>
  <si>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</si>
  <si>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</si>
  <si>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</si>
  <si>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</si>
  <si>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</si>
  <si>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</si>
  <si>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</si>
  <si>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</si>
  <si>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</si>
  <si>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</si>
  <si>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</si>
  <si>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</si>
  <si>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</si>
  <si>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</si>
  <si>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</si>
  <si>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</si>
  <si>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</si>
  <si>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</si>
  <si>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</si>
  <si>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</si>
  <si>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</si>
  <si>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</si>
  <si>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</si>
  <si>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</si>
  <si>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</si>
  <si>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</si>
  <si>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</si>
  <si>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</si>
  <si>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</si>
  <si>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</si>
  <si>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</si>
  <si>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</si>
  <si>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</si>
  <si>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</si>
  <si>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</si>
  <si>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</si>
  <si>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</si>
  <si>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</si>
  <si>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</si>
  <si>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</si>
  <si>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</si>
  <si>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</si>
  <si>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</si>
  <si>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</si>
  <si>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</si>
  <si>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</si>
  <si>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</si>
  <si>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</si>
  <si>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</si>
  <si>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</si>
  <si>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</si>
  <si>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</si>
  <si>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</si>
  <si>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</si>
  <si>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</si>
  <si>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</si>
  <si>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</si>
  <si>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</si>
  <si>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</si>
  <si>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</si>
  <si>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</si>
  <si>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</si>
  <si>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</si>
  <si>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</si>
  <si>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</si>
  <si>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</si>
  <si>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</si>
  <si>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</si>
  <si>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</si>
  <si>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</si>
  <si>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</si>
  <si>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</si>
  <si>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</si>
  <si>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</si>
  <si>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</si>
  <si>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</si>
  <si>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</si>
  <si>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</si>
  <si>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</si>
  <si>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</si>
  <si>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</si>
  <si>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</si>
  <si>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</si>
  <si>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</si>
  <si>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</si>
  <si>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</si>
  <si>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</si>
  <si>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</si>
  <si>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</si>
  <si>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</si>
  <si>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</si>
  <si>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</si>
  <si>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</si>
  <si>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</si>
  <si>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</si>
  <si>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</si>
  <si>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</si>
  <si>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</si>
  <si>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</si>
  <si>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</si>
  <si>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</si>
  <si>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</si>
  <si>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</si>
  <si>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</si>
  <si>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</si>
  <si>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</si>
  <si>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</si>
  <si>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</si>
  <si>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</si>
  <si>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</si>
  <si>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</si>
  <si>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</si>
  <si>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</si>
  <si>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</si>
  <si>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</si>
  <si>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</si>
  <si>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</si>
  <si>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</si>
  <si>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</si>
  <si>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</si>
  <si>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</si>
  <si>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</si>
  <si>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</si>
  <si>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</si>
  <si>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</si>
  <si>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</si>
  <si>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</si>
  <si>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</si>
  <si>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</si>
  <si>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</si>
  <si>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</si>
  <si>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</si>
  <si>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</si>
  <si>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</si>
  <si>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</si>
  <si>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</si>
  <si>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</si>
  <si>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</si>
  <si>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</si>
  <si>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</si>
  <si>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</si>
  <si>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</si>
  <si>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</si>
  <si>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</si>
  <si>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</si>
  <si>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</si>
  <si>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</si>
  <si>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</si>
  <si>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</si>
  <si>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</si>
  <si>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</si>
  <si>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</si>
  <si>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</si>
  <si>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</si>
  <si>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</si>
  <si>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</si>
  <si>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</si>
  <si>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</si>
  <si>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</si>
  <si>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</si>
  <si>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</si>
  <si>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</si>
  <si>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</si>
  <si>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</si>
  <si>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</si>
  <si>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</si>
  <si>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</si>
  <si>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</si>
  <si>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</si>
  <si>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</si>
  <si>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</si>
  <si>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</si>
  <si>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</si>
  <si>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</si>
  <si>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</si>
  <si>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</si>
  <si>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</si>
  <si>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</si>
  <si>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</si>
  <si>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</si>
  <si>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</si>
  <si>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</si>
  <si>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</si>
  <si>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</si>
  <si>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</si>
  <si>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</si>
  <si>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</si>
  <si>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</si>
  <si>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</si>
  <si>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</si>
  <si>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</si>
  <si>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</si>
  <si>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</si>
  <si>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</si>
  <si>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</si>
  <si>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</si>
  <si>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</si>
  <si>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</si>
  <si>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</si>
  <si>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</si>
  <si>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</si>
  <si>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</si>
  <si>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</si>
  <si>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</si>
  <si>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</si>
  <si>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</si>
  <si>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</si>
  <si>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</si>
  <si>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</si>
  <si>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</si>
  <si>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</si>
  <si>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</si>
  <si>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</si>
  <si>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</si>
  <si>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</si>
  <si>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</si>
  <si>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</si>
  <si>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</si>
  <si>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</si>
  <si>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</si>
  <si>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</si>
  <si>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</si>
  <si>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</si>
  <si>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</si>
  <si>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</si>
  <si>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</si>
  <si>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</si>
  <si>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</si>
  <si>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</si>
  <si>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</si>
  <si>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</si>
  <si>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</si>
  <si>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</si>
  <si>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</si>
  <si>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</si>
  <si>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</si>
  <si>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</si>
  <si>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</si>
  <si>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</si>
  <si>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</si>
  <si>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</si>
  <si>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</si>
  <si>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</si>
  <si>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</si>
  <si>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</si>
  <si>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</si>
  <si>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</si>
  <si>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</si>
  <si>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</si>
  <si>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</si>
  <si>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</si>
  <si>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</si>
  <si>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</si>
  <si>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</si>
  <si>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</si>
  <si>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</si>
  <si>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</si>
  <si>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</si>
  <si>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</si>
  <si>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</si>
  <si>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</si>
  <si>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</si>
  <si>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</si>
  <si>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</si>
  <si>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</si>
  <si>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</si>
  <si>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</si>
  <si>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</si>
  <si>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</si>
  <si>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</si>
  <si>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</si>
  <si>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</si>
  <si>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</si>
  <si>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</si>
  <si>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</si>
  <si>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</si>
  <si>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</si>
  <si>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</si>
  <si>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</si>
  <si>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</si>
  <si>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</si>
  <si>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</si>
  <si>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</si>
  <si>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</si>
  <si>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</si>
  <si>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</si>
  <si>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</si>
  <si>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</si>
  <si>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</si>
  <si>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</si>
  <si>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</si>
  <si>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</si>
  <si>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</si>
  <si>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</si>
  <si>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</si>
  <si>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</si>
  <si>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</si>
  <si>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</si>
  <si>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</si>
  <si>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</si>
  <si>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</si>
  <si>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</si>
  <si>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</si>
  <si>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</si>
  <si>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</si>
  <si>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</si>
  <si>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</si>
  <si>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</si>
  <si>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</si>
  <si>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</si>
  <si>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</si>
  <si>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</si>
  <si>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</si>
  <si>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</si>
  <si>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</si>
  <si>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</si>
  <si>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</si>
  <si>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</si>
  <si>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</si>
  <si>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</si>
  <si>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</si>
  <si>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</si>
  <si>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</si>
  <si>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</si>
  <si>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</si>
  <si>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</si>
  <si>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</si>
  <si>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</si>
  <si>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</si>
  <si>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</si>
  <si>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</si>
  <si>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</si>
  <si>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</si>
  <si>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</si>
  <si>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</si>
  <si>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</si>
  <si>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</si>
  <si>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</si>
  <si>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</si>
  <si>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</si>
  <si>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</si>
  <si>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</si>
  <si>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</si>
  <si>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</si>
  <si>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</si>
  <si>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</si>
  <si>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</si>
  <si>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</si>
  <si>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</si>
  <si>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</si>
  <si>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</si>
  <si>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</si>
  <si>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</si>
  <si>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</si>
  <si>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</si>
  <si>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</si>
  <si>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</si>
  <si>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</si>
  <si>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</si>
  <si>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</si>
  <si>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</si>
  <si>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</si>
  <si>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</si>
  <si>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</si>
  <si>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</si>
  <si>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</si>
  <si>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</si>
  <si>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</si>
  <si>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</si>
  <si>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</si>
  <si>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</si>
  <si>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</si>
  <si>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</si>
  <si>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</si>
  <si>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</si>
  <si>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</si>
  <si>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</si>
  <si>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</si>
  <si>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</si>
  <si>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</si>
  <si>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</si>
  <si>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</si>
  <si>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</si>
  <si>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</si>
  <si>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</si>
  <si>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</si>
  <si>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</si>
  <si>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</si>
  <si>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</si>
  <si>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</si>
  <si>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</si>
  <si>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</si>
  <si>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</si>
  <si>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</si>
  <si>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</si>
  <si>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</si>
  <si>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</si>
  <si>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</si>
  <si>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</si>
  <si>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</si>
  <si>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</si>
  <si>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</si>
  <si>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</si>
  <si>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</si>
  <si>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</si>
  <si>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</si>
  <si>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</si>
  <si>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</si>
  <si>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</si>
  <si>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</si>
  <si>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</si>
  <si>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</si>
  <si>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</si>
  <si>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</si>
  <si>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</si>
  <si>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</si>
  <si>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</si>
  <si>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</si>
  <si>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</si>
  <si>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</si>
  <si>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</si>
  <si>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</si>
  <si>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</si>
  <si>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</si>
  <si>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</si>
  <si>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</si>
  <si>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</si>
  <si>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</si>
  <si>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</si>
  <si>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</si>
  <si>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</si>
  <si>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</si>
  <si>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</si>
  <si>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</si>
  <si>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</si>
  <si>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</si>
  <si>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</si>
  <si>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</si>
  <si>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</si>
  <si>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</si>
  <si>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</si>
  <si>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</si>
  <si>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</si>
  <si>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</si>
  <si>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</si>
  <si>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</si>
  <si>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</si>
  <si>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</si>
  <si>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</si>
  <si>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</si>
  <si>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</si>
  <si>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</si>
  <si>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</si>
  <si>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</si>
  <si>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</si>
  <si>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</si>
  <si>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</si>
  <si>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</si>
  <si>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</si>
  <si>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</si>
  <si>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</si>
  <si>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</si>
  <si>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</si>
  <si>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</si>
  <si>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</si>
  <si>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</si>
  <si>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</si>
  <si>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</si>
  <si>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</si>
  <si>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</si>
  <si>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</si>
  <si>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</si>
  <si>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</si>
  <si>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</si>
  <si>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</si>
  <si>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</si>
  <si>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</si>
  <si>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</si>
  <si>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</si>
  <si>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</si>
  <si>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</si>
  <si>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</si>
  <si>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</si>
  <si>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</si>
  <si>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</si>
  <si>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</si>
  <si>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</si>
  <si>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</si>
  <si>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</si>
  <si>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</si>
  <si>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</si>
  <si>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</si>
  <si>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</si>
  <si>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</si>
  <si>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</si>
  <si>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</si>
  <si>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</si>
  <si>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</si>
  <si>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</si>
  <si>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</si>
  <si>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</si>
  <si>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</si>
  <si>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</si>
  <si>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</si>
  <si>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</si>
  <si>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</si>
  <si>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</si>
  <si>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</si>
  <si>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</si>
  <si>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</si>
  <si>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</si>
  <si>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</si>
  <si>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</si>
  <si>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</si>
  <si>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</si>
  <si>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</si>
  <si>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</si>
  <si>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</si>
  <si>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</si>
  <si>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</si>
  <si>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</si>
  <si>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</si>
  <si>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</si>
  <si>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</si>
  <si>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</si>
  <si>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</si>
  <si>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</si>
  <si>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</si>
  <si>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</si>
  <si>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</si>
  <si>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</si>
  <si>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</si>
  <si>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</si>
  <si>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</si>
  <si>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</si>
  <si>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</si>
  <si>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</si>
  <si>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</si>
  <si>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</si>
  <si>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</si>
  <si>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</si>
  <si>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</si>
  <si>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</si>
  <si>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</si>
  <si>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</si>
  <si>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</si>
  <si>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</si>
  <si>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</si>
  <si>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</si>
  <si>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</si>
  <si>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</si>
  <si>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</si>
  <si>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</si>
  <si>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</si>
  <si>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</si>
  <si>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</si>
  <si>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</si>
  <si>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</si>
  <si>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</si>
  <si>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</si>
  <si>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</si>
  <si>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</si>
  <si>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</si>
  <si>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</si>
  <si>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</si>
  <si>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</si>
  <si>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</si>
  <si>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</si>
  <si>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</si>
  <si>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</si>
  <si>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</si>
  <si>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</si>
  <si>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</si>
  <si>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</si>
  <si>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</si>
  <si>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</si>
  <si>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</si>
  <si>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</si>
  <si>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</si>
  <si>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</si>
  <si>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</si>
  <si>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</si>
  <si>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</si>
  <si>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</si>
  <si>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</si>
  <si>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</si>
  <si>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</si>
  <si>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</si>
  <si>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</si>
  <si>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</si>
  <si>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</si>
  <si>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</si>
  <si>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</si>
  <si>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</si>
  <si>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</si>
  <si>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</si>
  <si>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</si>
  <si>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</si>
  <si>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</si>
  <si>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</si>
  <si>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</si>
  <si>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</si>
  <si>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</si>
  <si>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</si>
  <si>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</si>
  <si>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</si>
  <si>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</si>
  <si>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</si>
  <si>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</si>
  <si>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</si>
  <si>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</si>
  <si>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</si>
  <si>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</si>
  <si>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</si>
  <si>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</si>
  <si>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</si>
  <si>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</si>
  <si>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</si>
  <si>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</si>
  <si>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</si>
  <si>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</si>
  <si>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</si>
  <si>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</si>
  <si>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</si>
  <si>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</si>
  <si>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</si>
  <si>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</si>
  <si>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</si>
  <si>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</si>
  <si>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</si>
  <si>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</si>
  <si>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</si>
  <si>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</si>
  <si>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</si>
  <si>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</si>
  <si>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</si>
  <si>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</si>
  <si>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</si>
  <si>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</si>
  <si>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</si>
  <si>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</si>
  <si>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</si>
  <si>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</si>
  <si>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</si>
  <si>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</si>
  <si>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</si>
  <si>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</si>
  <si>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</si>
  <si>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</si>
  <si>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</si>
  <si>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</si>
  <si>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</si>
  <si>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</si>
  <si>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</si>
  <si>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</si>
  <si>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</si>
  <si>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</si>
  <si>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</si>
  <si>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</si>
  <si>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</si>
  <si>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</si>
  <si>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</si>
  <si>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</si>
  <si>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</si>
  <si>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</si>
  <si>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</si>
  <si>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</si>
  <si>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</si>
  <si>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</si>
  <si>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</si>
  <si>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</si>
  <si>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</si>
  <si>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</si>
  <si>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</si>
  <si>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</si>
  <si>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</si>
  <si>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</si>
  <si>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</si>
  <si>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</si>
  <si>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</si>
  <si>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</si>
  <si>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</si>
  <si>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</si>
  <si>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</si>
  <si>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</si>
  <si>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</si>
  <si>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</si>
  <si>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</si>
  <si>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</si>
  <si>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</si>
  <si>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</si>
  <si>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</si>
  <si>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</si>
  <si>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</si>
  <si>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</si>
  <si>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</si>
  <si>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</si>
  <si>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</si>
  <si>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</si>
  <si>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</si>
  <si>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</si>
  <si>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</si>
  <si>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</si>
  <si>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</si>
  <si>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</si>
  <si>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</si>
  <si>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</si>
  <si>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</si>
  <si>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</si>
  <si>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</si>
  <si>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</si>
  <si>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</si>
  <si>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</si>
  <si>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</si>
  <si>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</si>
  <si>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</si>
  <si>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</si>
  <si>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</si>
  <si>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</si>
  <si>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</si>
  <si>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</si>
  <si>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</si>
  <si>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</si>
  <si>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</si>
  <si>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</si>
  <si>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</si>
  <si>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</si>
  <si>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</si>
  <si>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</si>
  <si>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</si>
  <si>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</si>
  <si>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</si>
  <si>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</si>
  <si>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</si>
  <si>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</si>
  <si>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</si>
  <si>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</si>
  <si>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</si>
  <si>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</si>
  <si>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</si>
  <si>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</si>
  <si>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</si>
  <si>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</si>
  <si>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</si>
  <si>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</si>
  <si>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</si>
  <si>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</si>
  <si>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</si>
  <si>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</si>
  <si>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</si>
  <si>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</si>
  <si>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</si>
  <si>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</si>
  <si>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</si>
  <si>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</si>
  <si>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</si>
  <si>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</si>
  <si>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</si>
  <si>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</si>
  <si>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</si>
  <si>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</si>
  <si>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</si>
  <si>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</si>
  <si>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</si>
  <si>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</si>
  <si>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</si>
  <si>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</si>
  <si>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</si>
  <si>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</si>
  <si>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</si>
  <si>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</si>
  <si>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</si>
  <si>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</si>
  <si>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</si>
  <si>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</si>
  <si>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</si>
  <si>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</si>
  <si>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</si>
  <si>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</si>
  <si>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</si>
  <si>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</si>
  <si>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</si>
  <si>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</si>
  <si>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</si>
  <si>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</si>
  <si>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</si>
  <si>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</si>
  <si>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</si>
  <si>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</si>
  <si>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</si>
  <si>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</si>
  <si>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</si>
  <si>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</si>
  <si>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</si>
  <si>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</si>
  <si>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</si>
  <si>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</si>
  <si>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</si>
  <si>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</si>
  <si>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</si>
  <si>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</si>
  <si>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</si>
  <si>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</si>
  <si>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</si>
  <si>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</si>
  <si>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</si>
  <si>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</si>
  <si>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</si>
  <si>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</si>
  <si>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</si>
  <si>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</si>
  <si>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</si>
  <si>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</si>
  <si>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</si>
  <si>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</si>
  <si>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</si>
  <si>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</si>
  <si>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</si>
  <si>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</si>
  <si>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</si>
  <si>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</si>
  <si>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</si>
  <si>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</si>
  <si>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</si>
  <si>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</si>
  <si>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</si>
  <si>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</si>
  <si>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</si>
  <si>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</si>
  <si>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</si>
  <si>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</si>
  <si>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</si>
  <si>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</si>
  <si>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</si>
  <si>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</si>
  <si>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</si>
  <si>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</si>
  <si>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</si>
  <si>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</si>
  <si>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</si>
  <si>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</si>
  <si>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</si>
  <si>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</si>
  <si>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</si>
  <si>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</si>
  <si>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</si>
  <si>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</si>
  <si>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</si>
  <si>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</si>
  <si>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</si>
  <si>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</si>
  <si>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</si>
  <si>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</si>
  <si>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</si>
  <si>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</si>
  <si>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</si>
  <si>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</si>
  <si>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</si>
  <si>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</si>
  <si>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</si>
  <si>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</si>
  <si>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</si>
  <si>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</si>
  <si>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</si>
  <si>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</si>
  <si>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</si>
  <si>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</si>
  <si>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</si>
  <si>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</si>
  <si>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</si>
  <si>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</si>
  <si>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</si>
  <si>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</si>
  <si>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</si>
  <si>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</si>
  <si>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</si>
  <si>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</si>
  <si>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</si>
  <si>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</si>
  <si>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</si>
  <si>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</si>
  <si>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</si>
  <si>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</si>
  <si>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</si>
  <si>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</si>
  <si>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</si>
  <si>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</si>
  <si>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</si>
  <si>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</si>
  <si>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</si>
  <si>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</si>
  <si>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</si>
  <si>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</si>
  <si>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</si>
  <si>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</si>
  <si>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</si>
  <si>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</si>
  <si>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</si>
  <si>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</si>
  <si>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</si>
  <si>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</si>
  <si>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</si>
  <si>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</si>
  <si>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</si>
  <si>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</si>
  <si>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</si>
  <si>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</si>
  <si>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</si>
  <si>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</si>
  <si>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</si>
  <si>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</si>
  <si>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</si>
  <si>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</si>
  <si>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</si>
  <si>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</si>
  <si>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</si>
  <si>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</si>
  <si>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</si>
  <si>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</si>
  <si>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</si>
  <si>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</si>
  <si>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</si>
  <si>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</si>
  <si>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</si>
  <si>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</si>
  <si>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</si>
  <si>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</si>
  <si>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</si>
  <si>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</si>
  <si>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</si>
  <si>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</si>
  <si>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</si>
  <si>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</si>
  <si>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</si>
  <si>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</si>
  <si>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</si>
  <si>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</si>
  <si>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</si>
  <si>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</si>
  <si>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</si>
  <si>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</si>
  <si>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</si>
  <si>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</si>
  <si>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</si>
  <si>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</si>
  <si>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</si>
  <si>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</si>
  <si>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</si>
  <si>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</si>
  <si>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</si>
  <si>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</si>
  <si>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</si>
  <si>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</si>
  <si>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</si>
  <si>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</si>
  <si>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</si>
  <si>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</si>
  <si>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</si>
  <si>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</si>
  <si>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</si>
  <si>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</si>
  <si>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</si>
  <si>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</si>
  <si>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</si>
  <si>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</si>
  <si>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</si>
  <si>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</si>
  <si>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</si>
  <si>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</si>
  <si>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</si>
  <si>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</si>
  <si>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</si>
  <si>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</si>
  <si>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</si>
  <si>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</si>
  <si>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</si>
  <si>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</si>
  <si>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</si>
  <si>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</si>
  <si>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</si>
  <si>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</si>
  <si>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</si>
  <si>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</si>
  <si>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</si>
  <si>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</si>
  <si>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</si>
  <si>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</si>
  <si>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</si>
  <si>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</si>
  <si>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</si>
  <si>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</si>
  <si>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</si>
  <si>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</si>
  <si>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</si>
  <si>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</si>
  <si>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</si>
  <si>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</si>
  <si>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</si>
  <si>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</si>
  <si>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</si>
  <si>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</si>
  <si>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</si>
  <si>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</si>
  <si>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</si>
  <si>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</si>
  <si>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</si>
  <si>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</si>
  <si>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</si>
  <si>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</si>
  <si>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</si>
  <si>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</si>
  <si>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</si>
  <si>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</si>
  <si>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</si>
  <si>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</si>
  <si>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</si>
  <si>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</si>
  <si>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</si>
  <si>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</si>
  <si>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</si>
  <si>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</si>
  <si>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</si>
  <si>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</si>
  <si>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</si>
  <si>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</si>
  <si>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</si>
  <si>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</si>
  <si>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</si>
  <si>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</si>
  <si>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</si>
  <si>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</si>
  <si>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</si>
  <si>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</si>
  <si>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</si>
  <si>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</si>
  <si>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</si>
  <si>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</si>
  <si>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</si>
  <si>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</si>
  <si>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</si>
  <si>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</si>
  <si>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</si>
  <si>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</si>
  <si>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</si>
  <si>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</si>
  <si>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</si>
  <si>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</si>
  <si>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</si>
  <si>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</si>
  <si>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</si>
  <si>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</si>
  <si>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</si>
  <si>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</si>
  <si>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</si>
  <si>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</si>
  <si>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</si>
  <si>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</si>
  <si>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</si>
  <si>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</si>
  <si>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</si>
  <si>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</si>
  <si>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</si>
  <si>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</si>
  <si>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</si>
  <si>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</si>
  <si>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</si>
  <si>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</si>
  <si>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</si>
  <si>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</si>
  <si>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</si>
  <si>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</si>
  <si>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</si>
  <si>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</si>
  <si>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</si>
  <si>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</si>
  <si>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</si>
  <si>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</si>
  <si>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</si>
  <si>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</si>
  <si>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</si>
  <si>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</si>
  <si>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</si>
  <si>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</si>
  <si>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</si>
  <si>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</si>
  <si>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</si>
  <si>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</si>
  <si>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</si>
  <si>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</si>
  <si>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</si>
  <si>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</si>
  <si>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</si>
  <si>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</si>
  <si>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</si>
  <si>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</si>
  <si>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</si>
  <si>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</si>
  <si>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</si>
  <si>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</si>
  <si>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</si>
  <si>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</si>
  <si>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</si>
  <si>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</si>
  <si>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</si>
  <si>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</si>
  <si>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</si>
  <si>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</si>
  <si>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</si>
  <si>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</si>
  <si>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</si>
  <si>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</si>
  <si>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</si>
  <si>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</si>
  <si>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</si>
  <si>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</si>
  <si>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</si>
  <si>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</si>
  <si>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</si>
  <si>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</si>
  <si>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</si>
  <si>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</si>
  <si>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</si>
  <si>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</si>
  <si>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</si>
  <si>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</si>
  <si>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</si>
  <si>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</si>
  <si>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</si>
  <si>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</si>
  <si>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</si>
  <si>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</si>
  <si>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</si>
  <si>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</si>
  <si>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</si>
  <si>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</si>
  <si>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</si>
  <si>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</si>
  <si>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</si>
  <si>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</si>
  <si>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</si>
  <si>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</si>
  <si>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</si>
  <si>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</si>
  <si>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</si>
  <si>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</si>
  <si>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</si>
  <si>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</si>
  <si>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</si>
  <si>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</si>
  <si>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</si>
  <si>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</si>
  <si>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</si>
  <si>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</si>
  <si>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</si>
  <si>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</si>
  <si>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</si>
  <si>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</si>
  <si>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</si>
  <si>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</si>
  <si>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</si>
  <si>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</si>
  <si>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</si>
  <si>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</si>
  <si>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</si>
  <si>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</si>
  <si>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</si>
  <si>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</si>
  <si>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</si>
  <si>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</si>
  <si>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</si>
  <si>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</si>
  <si>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</si>
  <si>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</si>
  <si>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</si>
  <si>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</si>
  <si>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</si>
  <si>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</si>
  <si>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</si>
  <si>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</si>
  <si>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</si>
  <si>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</si>
  <si>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</si>
  <si>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</si>
  <si>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</si>
  <si>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</si>
  <si>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</si>
  <si>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</si>
  <si>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</si>
  <si>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</si>
  <si>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</si>
  <si>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</si>
  <si>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</si>
  <si>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</si>
  <si>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</si>
  <si>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</si>
  <si>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</si>
  <si>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</si>
  <si>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</si>
  <si>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</si>
  <si>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</si>
  <si>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</si>
  <si>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</si>
  <si>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</si>
  <si>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</si>
  <si>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</si>
  <si>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</si>
  <si>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</si>
  <si>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</si>
  <si>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</si>
  <si>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</si>
  <si>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</si>
  <si>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</si>
  <si>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</si>
  <si>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</si>
  <si>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</si>
  <si>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</si>
  <si>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</si>
  <si>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</si>
  <si>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</si>
  <si>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</si>
  <si>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</si>
  <si>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</si>
  <si>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</si>
  <si>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</si>
  <si>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</si>
  <si>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</si>
  <si>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</si>
  <si>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</si>
  <si>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</si>
  <si>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</si>
  <si>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</si>
  <si>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</si>
  <si>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</si>
  <si>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</si>
  <si>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</si>
  <si>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</si>
  <si>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</si>
  <si>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</si>
  <si>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</si>
  <si>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</si>
  <si>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</si>
  <si>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</si>
  <si>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</si>
  <si>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</si>
  <si>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</si>
  <si>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</si>
  <si>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</si>
  <si>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</si>
  <si>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</si>
  <si>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</si>
  <si>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</si>
  <si>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</si>
  <si>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</si>
  <si>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</si>
  <si>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</si>
  <si>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</si>
  <si>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</si>
  <si>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</si>
  <si>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</si>
  <si>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</si>
  <si>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</si>
  <si>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</si>
  <si>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</si>
  <si>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</si>
  <si>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</si>
  <si>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</si>
  <si>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</si>
  <si>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</si>
  <si>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</si>
  <si>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</si>
  <si>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</si>
  <si>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</si>
  <si>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</si>
  <si>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</si>
  <si>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</si>
  <si>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</si>
  <si>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</si>
  <si>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</si>
  <si>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</si>
  <si>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</si>
  <si>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</si>
  <si>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</si>
  <si>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</si>
  <si>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</si>
  <si>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</si>
  <si>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</si>
  <si>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</si>
  <si>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</si>
  <si>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</si>
  <si>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</si>
  <si>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</si>
  <si>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</si>
  <si>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</si>
  <si>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</si>
  <si>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</si>
  <si>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</si>
  <si>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</si>
  <si>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</si>
  <si>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</si>
  <si>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</si>
  <si>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</si>
  <si>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</si>
  <si>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</si>
  <si>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</si>
  <si>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</si>
  <si>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</si>
  <si>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</si>
  <si>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</si>
  <si>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</si>
  <si>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</si>
  <si>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</si>
  <si>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</si>
  <si>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</si>
  <si>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</si>
  <si>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</si>
  <si>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</si>
  <si>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</si>
  <si>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</si>
  <si>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</si>
  <si>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</si>
  <si>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</si>
  <si>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</si>
  <si>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</si>
  <si>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</si>
  <si>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</si>
  <si>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</si>
  <si>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</si>
  <si>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</si>
  <si>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</si>
  <si>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</si>
  <si>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</si>
  <si>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</si>
  <si>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</si>
  <si>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</si>
  <si>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</si>
  <si>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</si>
  <si>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</si>
  <si>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</si>
  <si>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</si>
  <si>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</si>
  <si>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</si>
  <si>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</si>
  <si>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</si>
  <si>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</si>
  <si>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</si>
  <si>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</si>
  <si>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</si>
  <si>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</si>
  <si>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</si>
  <si>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</si>
  <si>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</si>
  <si>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</si>
  <si>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</si>
  <si>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</si>
  <si>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</si>
  <si>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</si>
  <si>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</si>
  <si>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</si>
  <si>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</si>
  <si>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</si>
  <si>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</si>
  <si>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</si>
  <si>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</si>
  <si>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</si>
  <si>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</si>
  <si>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</si>
  <si>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</si>
  <si>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</si>
  <si>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</si>
  <si>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</si>
  <si>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</si>
  <si>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</si>
  <si>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</si>
  <si>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</si>
  <si>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</si>
  <si>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</si>
  <si>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</si>
  <si>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</si>
  <si>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</si>
  <si>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</si>
  <si>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</si>
  <si>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</si>
  <si>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</si>
  <si>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</si>
  <si>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</si>
  <si>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</si>
  <si>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</si>
  <si>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</si>
  <si>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</si>
  <si>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</si>
  <si>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</si>
  <si>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</si>
  <si>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</si>
  <si>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</si>
  <si>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</si>
  <si>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</si>
  <si>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</si>
  <si>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</si>
  <si>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</si>
  <si>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</si>
  <si>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</si>
  <si>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</si>
  <si>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</si>
  <si>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</si>
  <si>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</si>
  <si>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</si>
  <si>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</si>
  <si>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</si>
  <si>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</si>
  <si>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</si>
  <si>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</si>
  <si>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</si>
  <si>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</si>
  <si>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</si>
  <si>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</si>
  <si>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</si>
  <si>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</si>
  <si>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</si>
  <si>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</si>
  <si>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</si>
  <si>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</si>
  <si>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</si>
  <si>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</si>
  <si>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</si>
  <si>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</si>
  <si>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</si>
  <si>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</si>
  <si>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</si>
  <si>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</si>
  <si>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</si>
  <si>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</si>
  <si>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</si>
  <si>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</si>
  <si>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</si>
  <si>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</si>
  <si>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</si>
  <si>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</si>
  <si>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</si>
  <si>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</si>
  <si>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</si>
  <si>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</si>
  <si>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</si>
  <si>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</si>
  <si>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</si>
  <si>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</si>
  <si>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</si>
  <si>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</si>
  <si>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</si>
  <si>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</si>
  <si>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</si>
  <si>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</si>
  <si>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</si>
  <si>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</si>
  <si>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</si>
  <si>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</si>
  <si>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</si>
  <si>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</si>
  <si>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</si>
  <si>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</si>
  <si>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</si>
  <si>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</si>
  <si>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</si>
  <si>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</si>
  <si>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</si>
  <si>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</si>
  <si>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</si>
  <si>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</si>
  <si>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</si>
  <si>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</si>
  <si>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</si>
  <si>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</si>
  <si>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</si>
  <si>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</si>
  <si>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</si>
  <si>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</si>
  <si>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</si>
  <si>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</si>
  <si>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</si>
  <si>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</si>
  <si>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</si>
  <si>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</si>
  <si>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</si>
  <si>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</si>
  <si>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</si>
  <si>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</si>
  <si>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</si>
  <si>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</si>
  <si>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</si>
  <si>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</si>
  <si>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</si>
  <si>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</si>
  <si>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</si>
  <si>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</si>
  <si>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</si>
  <si>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</si>
  <si>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</si>
  <si>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</si>
  <si>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</si>
  <si>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</si>
  <si>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</si>
  <si>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</si>
  <si>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</si>
  <si>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</si>
  <si>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</si>
  <si>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</si>
  <si>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</si>
  <si>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</si>
  <si>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</si>
  <si>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</si>
  <si>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</si>
  <si>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</si>
  <si>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</si>
  <si>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</si>
  <si>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</si>
  <si>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</si>
  <si>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</si>
  <si>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</si>
  <si>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</si>
  <si>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</si>
  <si>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</si>
  <si>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</si>
  <si>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</si>
  <si>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</si>
  <si>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</si>
  <si>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</si>
  <si>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</si>
  <si>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</si>
  <si>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</si>
  <si>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</si>
  <si>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</si>
  <si>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</si>
  <si>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</si>
  <si>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</si>
  <si>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</si>
  <si>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</si>
  <si>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</si>
  <si>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</si>
  <si>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</si>
  <si>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</si>
  <si>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</si>
  <si>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</si>
  <si>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</si>
  <si>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</si>
  <si>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</si>
  <si>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</si>
  <si>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</si>
  <si>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</si>
  <si>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</si>
  <si>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</si>
  <si>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</si>
  <si>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</si>
  <si>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</si>
  <si>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</si>
  <si>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</si>
  <si>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</si>
  <si>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</si>
  <si>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</si>
  <si>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</si>
  <si>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</si>
  <si>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</si>
  <si>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</si>
  <si>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</si>
  <si>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</si>
  <si>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</si>
  <si>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</si>
  <si>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</si>
  <si>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</si>
  <si>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</si>
  <si>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</si>
  <si>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</si>
  <si>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</si>
  <si>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</si>
  <si>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</si>
  <si>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</si>
  <si>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</si>
  <si>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</si>
  <si>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</si>
  <si>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</si>
  <si>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</si>
  <si>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</si>
  <si>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</si>
  <si>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</si>
  <si>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</si>
  <si>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</si>
  <si>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</si>
  <si>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</si>
  <si>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</si>
  <si>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</si>
  <si>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</si>
  <si>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</si>
  <si>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</si>
  <si>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</si>
  <si>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</si>
  <si>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</si>
  <si>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</si>
  <si>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</si>
  <si>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</si>
  <si>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</si>
  <si>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</si>
  <si>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</si>
  <si>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</si>
  <si>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</si>
  <si>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</si>
  <si>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</si>
  <si>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</si>
  <si>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</si>
  <si>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</si>
  <si>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</si>
  <si>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</si>
  <si>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</si>
  <si>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</si>
  <si>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</si>
  <si>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</si>
  <si>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</si>
  <si>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</si>
  <si>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</si>
  <si>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</si>
  <si>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</si>
  <si>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</si>
  <si>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</si>
  <si>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</si>
  <si>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</si>
  <si>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</si>
  <si>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</si>
  <si>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</si>
  <si>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</si>
  <si>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</si>
  <si>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</si>
  <si>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</si>
  <si>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</si>
  <si>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</si>
  <si>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</si>
  <si>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</si>
  <si>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</si>
  <si>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</si>
  <si>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</si>
  <si>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</si>
  <si>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</si>
  <si>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</si>
  <si>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</si>
  <si>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</si>
  <si>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</si>
  <si>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</si>
  <si>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</si>
  <si>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</si>
  <si>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</si>
  <si>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</si>
  <si>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</si>
  <si>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</si>
  <si>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</si>
  <si>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</si>
  <si>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</si>
  <si>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</si>
  <si>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</si>
  <si>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</si>
  <si>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</si>
  <si>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</si>
  <si>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</si>
  <si>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</si>
  <si>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</si>
  <si>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</si>
  <si>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</si>
  <si>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</si>
  <si>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</si>
  <si>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</si>
  <si>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</si>
  <si>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</si>
  <si>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</si>
  <si>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</si>
  <si>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</si>
  <si>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</si>
  <si>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</si>
  <si>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</si>
  <si>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</si>
  <si>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</si>
  <si>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</si>
  <si>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</si>
  <si>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</si>
  <si>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</si>
  <si>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</si>
  <si>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</si>
  <si>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</si>
  <si>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</si>
  <si>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</si>
  <si>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</si>
  <si>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</si>
  <si>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</si>
  <si>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</si>
  <si>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</si>
  <si>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</si>
  <si>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</si>
  <si>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</si>
  <si>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</si>
  <si>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</si>
  <si>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</si>
  <si>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</si>
  <si>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</si>
  <si>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</si>
  <si>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</si>
  <si>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</si>
  <si>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</si>
  <si>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</si>
  <si>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</si>
  <si>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</si>
  <si>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</si>
  <si>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</si>
  <si>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</si>
  <si>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</si>
  <si>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</si>
  <si>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</si>
  <si>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</si>
  <si>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</si>
  <si>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</si>
  <si>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</si>
  <si>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</si>
  <si>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</si>
  <si>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</si>
  <si>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</si>
  <si>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</si>
  <si>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</si>
  <si>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</si>
  <si>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</si>
  <si>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</si>
  <si>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</si>
  <si>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</si>
  <si>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</si>
  <si>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</si>
  <si>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</si>
  <si>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</si>
  <si>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</si>
  <si>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</si>
  <si>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</si>
  <si>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</si>
  <si>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</si>
  <si>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</si>
  <si>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</si>
  <si>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</si>
  <si>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</si>
  <si>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</si>
  <si>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</si>
  <si>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</si>
  <si>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</si>
  <si>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</si>
  <si>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</si>
  <si>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</si>
  <si>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</si>
  <si>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</si>
  <si>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</si>
  <si>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</si>
  <si>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</si>
  <si>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</si>
  <si>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</si>
  <si>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</si>
  <si>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</si>
  <si>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</si>
  <si>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</si>
  <si>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</si>
  <si>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</si>
  <si>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</si>
  <si>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</si>
  <si>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</si>
  <si>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</si>
  <si>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</si>
  <si>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</si>
  <si>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</si>
  <si>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</si>
  <si>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</si>
  <si>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</si>
  <si>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</si>
  <si>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</si>
  <si>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</si>
  <si>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</si>
  <si>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</si>
  <si>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</si>
  <si>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</si>
  <si>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</si>
  <si>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</si>
  <si>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</si>
  <si>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</si>
  <si>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</si>
  <si>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</si>
  <si>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</si>
  <si>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</si>
  <si>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</si>
  <si>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</si>
  <si>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</si>
  <si>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</si>
  <si>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</si>
  <si>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</si>
  <si>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</si>
  <si>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</si>
  <si>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</si>
  <si>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</si>
  <si>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</si>
  <si>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</si>
  <si>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</si>
  <si>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</si>
  <si>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</si>
  <si>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</si>
  <si>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</si>
  <si>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</si>
  <si>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</si>
  <si>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</si>
  <si>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</si>
  <si>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</si>
  <si>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</si>
  <si>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</si>
  <si>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</si>
  <si>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</si>
  <si>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</si>
  <si>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</si>
  <si>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</si>
  <si>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</si>
  <si>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</si>
  <si>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</si>
  <si>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</si>
  <si>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</si>
  <si>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</si>
  <si>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</si>
  <si>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</si>
  <si>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</si>
  <si>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</si>
  <si>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</si>
  <si>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</si>
  <si>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</si>
  <si>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</si>
  <si>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</si>
  <si>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</si>
  <si>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</si>
  <si>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</si>
  <si>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</si>
  <si>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</si>
  <si>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</si>
  <si>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</si>
  <si>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</si>
  <si>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</si>
  <si>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</si>
  <si>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</si>
  <si>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</si>
  <si>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</si>
  <si>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</si>
  <si>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</si>
  <si>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</si>
  <si>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</si>
  <si>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</si>
  <si>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</si>
  <si>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</si>
  <si>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</si>
  <si>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</si>
  <si>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</si>
  <si>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</si>
  <si>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</si>
  <si>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</si>
  <si>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</si>
  <si>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</si>
  <si>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</si>
  <si>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</si>
  <si>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</si>
  <si>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</si>
  <si>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</si>
  <si>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</si>
  <si>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</si>
  <si>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</si>
  <si>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</si>
  <si>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</si>
  <si>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</si>
  <si>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</si>
  <si>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</si>
  <si>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</si>
  <si>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</si>
  <si>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</si>
  <si>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</si>
  <si>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</si>
  <si>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</si>
  <si>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</si>
  <si>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</si>
  <si>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</si>
  <si>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</si>
  <si>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</si>
  <si>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</si>
  <si>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</si>
  <si>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</si>
  <si>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</si>
  <si>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</si>
  <si>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</si>
  <si>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</si>
  <si>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</si>
  <si>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</si>
  <si>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</si>
  <si>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</si>
  <si>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</si>
  <si>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</si>
  <si>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</si>
  <si>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</si>
  <si>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</si>
  <si>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</si>
  <si>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</si>
  <si>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</si>
  <si>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</si>
  <si>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</si>
  <si>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</si>
  <si>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</si>
  <si>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</si>
  <si>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</si>
  <si>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</si>
  <si>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</si>
  <si>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</si>
  <si>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</si>
  <si>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</si>
  <si>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</si>
  <si>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</si>
  <si>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</si>
  <si>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</si>
  <si>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</si>
  <si>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</si>
  <si>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</si>
  <si>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</si>
  <si>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</si>
  <si>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</si>
  <si>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</si>
  <si>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</si>
  <si>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</si>
  <si>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</si>
  <si>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</si>
  <si>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</si>
  <si>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</si>
  <si>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</si>
  <si>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</si>
  <si>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</si>
  <si>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</si>
  <si>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</si>
  <si>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</si>
  <si>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</si>
  <si>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</si>
  <si>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</si>
  <si>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</si>
  <si>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</si>
  <si>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</si>
  <si>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</si>
  <si>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</si>
  <si>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</si>
  <si>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</si>
  <si>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</si>
  <si>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</si>
  <si>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</si>
  <si>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</si>
  <si>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</si>
  <si>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</si>
  <si>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</si>
  <si>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</si>
  <si>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</si>
  <si>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</si>
  <si>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</si>
  <si>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</si>
  <si>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</si>
  <si>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</si>
  <si>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</si>
  <si>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</si>
  <si>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</si>
  <si>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</si>
  <si>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</si>
  <si>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</si>
  <si>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</si>
  <si>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</si>
  <si>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</si>
  <si>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</si>
  <si>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</si>
  <si>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</si>
  <si>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</si>
  <si>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</si>
  <si>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</si>
  <si>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</si>
  <si>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</si>
  <si>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</si>
  <si>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</si>
  <si>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</si>
  <si>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</si>
  <si>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</si>
  <si>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</si>
  <si>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</si>
  <si>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</si>
  <si>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</si>
  <si>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</si>
  <si>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</si>
  <si>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</si>
  <si>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</si>
  <si>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</si>
  <si>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</si>
  <si>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</si>
  <si>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</si>
  <si>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</si>
  <si>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</si>
  <si>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</si>
  <si>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</si>
  <si>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</si>
  <si>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</si>
  <si>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</si>
  <si>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</si>
  <si>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</si>
  <si>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</si>
  <si>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</si>
  <si>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</si>
  <si>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</si>
  <si>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</si>
  <si>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</si>
  <si>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</si>
  <si>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</si>
  <si>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</si>
  <si>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</si>
  <si>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</si>
  <si>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</si>
  <si>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</si>
  <si>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</si>
  <si>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</si>
  <si>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</si>
  <si>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</si>
  <si>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</si>
  <si>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</si>
  <si>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</si>
  <si>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</si>
  <si>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</si>
  <si>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</si>
  <si>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</si>
  <si>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</si>
  <si>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</si>
  <si>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</si>
  <si>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</si>
  <si>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</si>
  <si>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</si>
  <si>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</si>
  <si>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</si>
  <si>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</si>
  <si>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</si>
  <si>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</si>
  <si>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</si>
  <si>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</si>
  <si>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</si>
  <si>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</si>
  <si>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</si>
  <si>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</si>
  <si>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</si>
  <si>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</si>
  <si>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</si>
  <si>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</si>
  <si>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</si>
  <si>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</si>
  <si>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</si>
  <si>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</si>
  <si>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</si>
  <si>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</si>
  <si>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</si>
  <si>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</si>
  <si>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</si>
  <si>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</si>
  <si>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</si>
  <si>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</si>
  <si>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</si>
  <si>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</si>
  <si>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</si>
  <si>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</si>
  <si>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</si>
  <si>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</si>
  <si>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</si>
  <si>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</si>
  <si>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</si>
  <si>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</si>
  <si>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</si>
  <si>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</si>
  <si>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</si>
  <si>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</si>
  <si>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</si>
  <si>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</si>
  <si>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</si>
  <si>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</si>
  <si>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</si>
  <si>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</si>
  <si>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</si>
  <si>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</si>
  <si>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</si>
  <si>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</si>
  <si>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</si>
  <si>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</si>
  <si>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</si>
  <si>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</si>
  <si>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</si>
  <si>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</si>
  <si>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</si>
  <si>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</si>
  <si>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</si>
  <si>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</si>
  <si>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</si>
  <si>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</si>
  <si>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</si>
  <si>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</si>
  <si>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</si>
  <si>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</si>
  <si>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</si>
  <si>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</si>
  <si>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</si>
  <si>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</si>
  <si>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</si>
  <si>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</si>
  <si>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</si>
  <si>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</si>
  <si>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</si>
  <si>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</si>
  <si>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</si>
  <si>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</si>
  <si>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</si>
  <si>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</si>
  <si>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</si>
  <si>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</si>
  <si>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</si>
  <si>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</si>
  <si>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</si>
  <si>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</si>
  <si>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</si>
  <si>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</si>
  <si>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</si>
  <si>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</si>
  <si>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</si>
  <si>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</si>
  <si>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</si>
  <si>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</si>
  <si>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</si>
  <si>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</si>
  <si>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</si>
  <si>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</si>
  <si>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</si>
  <si>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</si>
  <si>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</si>
  <si>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</si>
  <si>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</si>
  <si>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</si>
  <si>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</si>
  <si>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</si>
  <si>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</si>
  <si>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</si>
  <si>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</si>
  <si>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</si>
  <si>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</si>
  <si>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</si>
  <si>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</si>
  <si>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</si>
  <si>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</si>
  <si>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</si>
  <si>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</si>
  <si>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</si>
  <si>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</si>
  <si>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</si>
  <si>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</si>
  <si>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</si>
  <si>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</si>
  <si>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</si>
  <si>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</si>
  <si>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</si>
  <si>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</si>
  <si>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</si>
  <si>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</si>
  <si>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</si>
  <si>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</si>
  <si>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</si>
  <si>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</si>
  <si>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</si>
  <si>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</si>
  <si>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</si>
  <si>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</si>
  <si>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</si>
  <si>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</si>
  <si>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</si>
  <si>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</si>
  <si>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</si>
  <si>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</si>
  <si>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</si>
  <si>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</si>
  <si>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</si>
  <si>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</si>
  <si>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</si>
  <si>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</si>
  <si>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</si>
  <si>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</si>
  <si>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</si>
  <si>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</si>
  <si>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</si>
  <si>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</si>
  <si>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</si>
  <si>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</si>
  <si>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</si>
  <si>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</si>
  <si>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</si>
  <si>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</si>
  <si>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</si>
  <si>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</si>
  <si>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</si>
  <si>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</si>
  <si>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</si>
  <si>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</si>
  <si>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</si>
  <si>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</si>
  <si>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</si>
  <si>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</si>
  <si>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</si>
  <si>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</si>
  <si>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</si>
  <si>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</si>
  <si>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</si>
  <si>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</si>
  <si>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</si>
  <si>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</si>
  <si>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</si>
  <si>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</si>
  <si>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</si>
  <si>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</si>
  <si>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</si>
  <si>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</si>
  <si>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</si>
  <si>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</si>
  <si>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</si>
  <si>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</si>
  <si>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</si>
  <si>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</si>
  <si>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</si>
  <si>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</si>
  <si>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</si>
  <si>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</si>
  <si>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</si>
  <si>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</si>
  <si>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</si>
  <si>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</si>
  <si>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</si>
  <si>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</si>
  <si>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</si>
  <si>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</si>
  <si>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</si>
  <si>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</si>
  <si>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</si>
  <si>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</si>
  <si>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</si>
  <si>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</si>
  <si>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</si>
  <si>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</si>
  <si>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</si>
  <si>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</si>
  <si>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</si>
  <si>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</si>
  <si>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</si>
  <si>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</si>
  <si>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</si>
  <si>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</si>
  <si>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</si>
  <si>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</si>
  <si>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</si>
  <si>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</si>
  <si>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</si>
  <si>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</si>
  <si>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</si>
  <si>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</si>
  <si>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</si>
  <si>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</si>
  <si>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</si>
  <si>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</si>
  <si>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</si>
  <si>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</si>
  <si>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</si>
  <si>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</si>
  <si>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</si>
  <si>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</si>
  <si>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</si>
  <si>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</si>
  <si>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</si>
  <si>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</si>
  <si>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</si>
  <si>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</si>
  <si>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</si>
  <si>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</si>
  <si>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</si>
  <si>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</si>
  <si>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</si>
  <si>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</si>
  <si>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</si>
  <si>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</si>
  <si>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</si>
  <si>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</si>
  <si>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</si>
  <si>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</si>
  <si>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</si>
  <si>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</si>
  <si>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</si>
  <si>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</si>
  <si>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</si>
  <si>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</si>
  <si>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</si>
  <si>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</si>
  <si>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</si>
  <si>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</si>
  <si>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</si>
  <si>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</si>
  <si>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</si>
  <si>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</si>
  <si>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</si>
  <si>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</si>
  <si>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</si>
  <si>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</si>
  <si>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</si>
  <si>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</si>
  <si>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</si>
  <si>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</si>
  <si>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</si>
  <si>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</si>
  <si>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</si>
  <si>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</si>
  <si>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</si>
  <si>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</si>
  <si>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</si>
  <si>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</si>
  <si>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</si>
  <si>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</si>
  <si>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</si>
  <si>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</si>
  <si>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</si>
  <si>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</si>
  <si>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</si>
  <si>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</si>
  <si>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</si>
  <si>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</si>
  <si>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</si>
  <si>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</si>
  <si>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</si>
  <si>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</si>
  <si>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</si>
  <si>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</si>
  <si>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</si>
  <si>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</si>
  <si>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</si>
  <si>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</si>
  <si>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</si>
  <si>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</si>
  <si>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</si>
  <si>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</si>
  <si>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</si>
  <si>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</si>
  <si>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</si>
  <si>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</si>
  <si>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</si>
  <si>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</si>
  <si>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</si>
  <si>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</si>
  <si>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</si>
  <si>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</si>
  <si>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</si>
  <si>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</si>
  <si>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</si>
  <si>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</si>
  <si>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</si>
  <si>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</si>
  <si>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</si>
  <si>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</si>
  <si>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</si>
  <si>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</si>
  <si>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</si>
  <si>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</si>
  <si>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</si>
  <si>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</si>
  <si>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</si>
  <si>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</si>
  <si>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</si>
  <si>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</si>
  <si>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</si>
  <si>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</si>
  <si>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</si>
  <si>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</si>
  <si>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</si>
  <si>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</si>
  <si>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</si>
  <si>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</si>
  <si>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</si>
  <si>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</si>
  <si>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</si>
  <si>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</si>
  <si>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</si>
  <si>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</si>
  <si>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</si>
  <si>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</si>
  <si>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</si>
  <si>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</si>
  <si>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</si>
  <si>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</si>
  <si>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</si>
  <si>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</si>
  <si>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</si>
  <si>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</si>
  <si>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</si>
  <si>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</si>
  <si>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</si>
  <si>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</si>
  <si>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</si>
  <si>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</si>
  <si>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</si>
  <si>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</si>
  <si>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</si>
  <si>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</si>
  <si>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</si>
  <si>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</si>
  <si>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</si>
  <si>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</si>
  <si>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</si>
  <si>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</si>
  <si>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</si>
  <si>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</si>
  <si>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</si>
  <si>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</si>
  <si>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</si>
  <si>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</si>
  <si>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</si>
  <si>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</si>
  <si>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</si>
  <si>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PCM-20251211-00003254</t>
  </si>
  <si>
    <t>jed2929</t>
  </si>
  <si>
    <t>60 nub</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</si>
  <si>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</si>
  <si>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</si>
  <si>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</si>
  <si>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</si>
  <si>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</si>
  <si>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</si>
  <si>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</si>
  <si>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</si>
  <si>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</si>
  <si>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</si>
  <si>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</si>
  <si>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</si>
  <si>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</si>
  <si>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PCM-20251211-00002901</t>
  </si>
  <si>
    <t>USF Site under Night Access Issue , Team will check early morning</t>
  </si>
  <si>
    <t>TT-20251211-03153</t>
  </si>
  <si>
    <t>Site located inside CRCC and access only allowed during working hours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</si>
</sst>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5" totalsRowShown="0" headerRowDxfId="97" dataDxfId="96" headerRowBorderDxfId="94" tableBorderDxfId="95" totalsRowBorderDxfId="93">
  <autoFilter ref="A1:L1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7" dataDxfId="46" headerRowBorderDxfId="44" tableBorderDxfId="45" totalsRowBorderDxfId="43">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3" totalsRowShown="0" headerRowDxfId="30" dataDxfId="29" headerRowBorderDxfId="27" tableBorderDxfId="28">
  <autoFilter ref="A1:M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1" totalsRowShown="0" headerRowDxfId="13" tableBorderDxfId="12">
  <autoFilter ref="A1:L35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339.95855150462739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46002.906977430554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46002.906977430554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46002.906977430554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46002.906977430554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46002.906977430554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46002.906977430554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46002.906977430554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46002.906977430554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46002.906977430554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46002.906977430554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46002.906977430554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46002.906977430554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46002.906977430554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46002.906977430554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46002.906977430554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46002.906977430554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46002.906977430554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46002.906977430554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46002.906977430554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46002.906977430554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46002.906977430554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46002.906977430554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46002.906977430554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46002.906977430554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46002.906977430554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46002.906977430554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46002.906977430554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46002.906977430554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46002.906977430554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46002.906977430554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46002.906977430554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46002.906977430554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46002.906977430554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46002.906977430554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46002.906977430554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46002.906977430554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46002.906977430554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46002.906977430554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46002.906977430554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46002.906977430554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46002.906977430554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46002.906977430554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46002.906977430554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46002.906977430554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46002.906977430554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46002.906977430554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46002.906977430554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46002.906977430554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46002.906977430554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46002.906977430554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46002.906977430554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46002.906977430554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46002.906977430554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46002.906977430554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46002.906977430554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46002.906977430554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46002.906977430554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46002.906977430554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46002.906977430554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46002.906977430554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46002.906977430554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46002.906977430554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46002.906977430554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46002.906977430554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46002.906977430554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46002.906977430554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46002.906977430554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46002.906977430554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46002.906977430554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46002.906977430554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46002.906977430554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46002.906977430554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46002.906977430554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46002.906977430554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46002.906977430554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46002.906977430554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46002.906977430554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46002.906977430554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46002.906977430554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46002.906977430554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46002.906977430554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46002.906977430554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46002.906977430554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46002.906977430554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46002.906977430554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46002.906977430554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46002.906977430554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46002.906977430554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46002.906977430554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46002.906977430554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46002.906977430554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46002.906977430554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46002.906977430554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46002.906977430554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46002.906977430554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46002.906977430554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46002.906977430554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46002.906977430554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46002.906977430554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46002.906977430554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46002.906977430554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46002.906977430554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46002.906977430554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46002.906977430554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46002.906977430554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46002.906977430554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46002.906977430554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46002.906977430554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46002.906977430554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46002.906977430554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46002.906977430554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46002.906977430554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46002.906977430554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46002.906977430554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46002.906977430554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46002.906977430554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46002.906977430554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46002.906977430554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46002.906977430554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46002.906977430554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46002.906977430554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46002.906977430554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46002.906977430554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46002.906977430554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46002.906977430554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46002.906977430554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46002.906977430554</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46002.906977430554</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46002.906977430554</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46002.906977430554</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46002.906977430554</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46002.906977430554</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46002.906977430554</v>
      </c>
      <c r="H135" s="121"/>
      <c r="I135" s="123" t="str">
        <f>IFERROR(VLOOKUP(D135,DB!A:F,6,0),"")</f>
        <v/>
      </c>
      <c r="J135" s="123" t="str">
        <f>IFERROR(VLOOKUP(D135,DB!A:G,7,0),"")</f>
        <v/>
      </c>
      <c r="K135" s="119"/>
      <c r="L135" s="118" t="str">
        <f>IFERROR(VLOOKUP(D135,DB!A:I,9,0),"")</f>
        <v/>
      </c>
    </row>
  </sheetData>
  <customSheetViews>
    <customSheetView guid="{F6042A99-DD27-4453-835D-0834D95730CC}" filter="1" showAutoFilter="1">
      <pageMargins left="0" right="0" top="0" bottom="0" header="0" footer="0"/>
      <autoFilter ref="B1:M1" xr:uid="{279F08A8-3FFF-4BA2-82C9-D029A21EFBD3}"/>
    </customSheetView>
  </customSheetViews>
  <dataValidations count="2">
    <dataValidation allowBlank="1" showInputMessage="1" showErrorMessage="1" sqref="E1" xr:uid="{5DBA255D-CDD9-49FB-AD3C-AF70AB4EE696}"/>
    <dataValidation type="list" allowBlank="1" showInputMessage="1" showErrorMessage="1" sqref="E2:E1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177.90713946759206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18.519558449072065</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5.5515954861111823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2.0750677083342453</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46002.906977430554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46002.906977430554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46002.906977430554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46002.906977430554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46002.906977430554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46002.906977430554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46002.906977430554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46002.906977430554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46002.906977430554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46002.906977430554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46002.906977430554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46002.906977430554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46002.906977430554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46002.906977430554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46002.906977430554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46002.906977430554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46002.906977430554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46002.906977430554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46002.906977430554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46002.906977430554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46002.906977430554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46002.906977430554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46002.906977430554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46002.906977430554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46002.906977430554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46002.906977430554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46002.906977430554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46002.906977430554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46002.906977430554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46002.906977430554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46002.906977430554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46002.906977430554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46002.906977430554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46002.906977430554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46002.906977430554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46002.906977430554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46002.906977430554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46002.906977430554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46002.906977430554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46002.906977430554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46002.906977430554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46002.906977430554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46002.906977430554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46002.906977430554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46002.906977430554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46002.906977430554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46002.906977430554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46002.906977430554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46002.906977430554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46002.906977430554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46002.906977430554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46002.906977430554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46002.906977430554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46002.906977430554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46002.906977430554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46002.906977430554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46002.906977430554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46002.906977430554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46002.906977430554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46002.906977430554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46002.906977430554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46002.906977430554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46002.906977430554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46002.906977430554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46002.906977430554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46002.906977430554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46002.906977430554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46002.906977430554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46002.906977430554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46002.906977430554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46002.906977430554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46002.906977430554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46002.906977430554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46002.906977430554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46002.906977430554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46002.906977430554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46002.906977430554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46002.906977430554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46002.906977430554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46002.906977430554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46002.906977430554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46002.906977430554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46002.906977430554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46002.906977430554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46002.906977430554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46002.906977430554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46002.906977430554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46002.906977430554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46002.906977430554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46002.906977430554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46002.906977430554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46002.906977430554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46002.906977430554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46002.906977430554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46002.906977430554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46002.906977430554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46002.906977430554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46002.906977430554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46002.906977430554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46002.906977430554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46002.906977430554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46002.906977430554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46002.906977430554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46002.906977430554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46002.906977430554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46002.906977430554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46002.906977430554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46002.906977430554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46002.906977430554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46002.906977430554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46002.906977430554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46002.906977430554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46002.906977430554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46002.906977430554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46002.906977430554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46002.906977430554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46002.906977430554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46002.906977430554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46002.906977430554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46002.906977430554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46002.906977430554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46002.906977430554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46002.906977430554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46002.906977430554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46002.906977430554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46002.906977430554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46002.906977430554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46002.906977430554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46002.906977430554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46002.906977430554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46002.906977430554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46002.906977430554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46002.906977430554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46002.906977430554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46002.906977430554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46002.906977430554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46002.906977430554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46002.906977430554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46002.906977430554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46002.906977430554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46002.906977430554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46002.906977430554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46002.906977430554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46002.906977430554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46002.906977430554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46002.906977430554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46002.906977430554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46002.906977430554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46002.906977430554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46002.906977430554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46002.906977430554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46002.906977430554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46002.906977430554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46002.906977430554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46002.906977430554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46002.906977430554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46002.906977430554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46002.906977430554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46002.906977430554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46002.906977430554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46002.906977430554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46002.906977430554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46002.906977430554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46002.906977430554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46002.906977430554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46002.906977430554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46002.906977430554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46002.906977430554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46002.906977430554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46002.906977430554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46002.906977430554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46002.906977430554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46002.906977430554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46002.906977430554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46002.906977430554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46002.906977430554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46002.906977430554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46002.906977430554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46002.906977430554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46002.906977430554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46002.906977430554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46002.906977430554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46002.906977430554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46002.906977430554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46002.906977430554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46002.906977430554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46002.906977430554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46002.906977430554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46002.906977430554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46002.906977430554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46002.906977430554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46002.906977430554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46002.906977430554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46002.906977430554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46002.906977430554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46002.906977430554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46002.906977430554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46002.906977430554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46002.906977430554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46002.906977430554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46002.906977430554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46002.906977430554</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46002.906977430554</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46002.906977430554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46002.906977430554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46002.906977430554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46002.906977430554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46002.906977430554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46002.906977430554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46002.906977430554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46002.906977430554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46002.906977430554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46002.906977430554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46002.906977430554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46002.906977430554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46002.906977430554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46002.906977430554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46002.906977430554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46002.906977430554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46002.906977430554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46002.906977430554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46002.906977430554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46002.906977430554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46002.906977430554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46002.906977430554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46002.906977430554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46002.906977430554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46002.906977430554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46002.906977430554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46002.906977430554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46002.906977430554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46002.906977430554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46002.906977430554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46002.906977430554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46002.906977430554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46002.906977430554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46002.906977430554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46002.906977430554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46002.906977430554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46002.906977430554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46002.906977430554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46002.906977430554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46002.906977430554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46002.906977430554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46002.906977430554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46002.906977430554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46002.906977430554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46002.906977430554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46002.906977430554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46002.906977430554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46002.906977430554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46002.906977430554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46002.906977430554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46002.906977430554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46002.906977430554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46002.906977430554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46002.906977430554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46002.906977430554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46002.906977430554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46002.906977430554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46002.906977430554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46002.906977430554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46002.906977430554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46002.906977430554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46002.906977430554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46002.906977430554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46002.906977430554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46002.906977430554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46002.906977430554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46002.906977430554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46002.906977430554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46002.906977430554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46002.906977430554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46002.906977430554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46002.906977430554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46002.906977430554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46002.906977430554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46002.906977430554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46002.906977430554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46002.906977430554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46002.906977430554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46002.906977430554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46002.906977430554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46002.906977430554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46002.906977430554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46002.906977430554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46002.906977430554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46002.906977430554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46002.906977430554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46002.906977430554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46002.906977430554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46002.906977430554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46002.906977430554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46002.906977430554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46002.906977430554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46002.906977430554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46002.906977430554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46002.906977430554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46002.906977430554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46002.906977430554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46002.906977430554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46002.906977430554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46002.906977430554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46002.906977430554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46002.906977430554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46002.906977430554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46002.906977430554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46002.906977430554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46002.906977430554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46002.906977430554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46002.906977430554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46002.906977430554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46002.906977430554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46002.906977430554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46002.906977430554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46002.906977430554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46002.906977430554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46002.906977430554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46002.906977430554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46002.906977430554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46002.906977430554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46002.906977430554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46002.906977430554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46002.906977430554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46002.906977430554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46002.906977430554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46002.906977430554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46002.906977430554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46002.906977430554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46002.906977430554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46002.906977430554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46002.906977430554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46002.906977430554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46002.906977430554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46002.906977430554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46002.906977430554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46002.906977430554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46002.906977430554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46002.906977430554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46002.906977430554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46002.906977430554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46002.906977430554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46002.906977430554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46002.906977430554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46002.906977430554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46002.906977430554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46002.906977430554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46002.906977430554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46002.906977430554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46002.906977430554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46002.906977430554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46002.906977430554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46002.906977430554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46002.906977430554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46002.906977430554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46002.906977430554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46002.906977430554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46002.906977430554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46002.906977430554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46002.906977430554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46002.906977430554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46002.906977430554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46002.906977430554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46002.906977430554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46002.906977430554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46002.906977430554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46002.906977430554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46002.906977430554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46002.906977430554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46002.906977430554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46002.906977430554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46002.906977430554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46002.906977430554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46002.906977430554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46002.906977430554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46002.906977430554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46002.906977430554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46002.906977430554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46002.906977430554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46002.906977430554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46002.906977430554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46002.906977430554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46002.906977430554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46002.906977430554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46002.906977430554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46002.906977430554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46002.906977430554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46002.906977430554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46002.906977430554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46002.906977430554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46002.906977430554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46002.906977430554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46002.906977430554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46002.906977430554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46002.906977430554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46002.906977430554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46002.906977430554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46002.906977430554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46002.906977430554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46002.906977430554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46002.906977430554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46002.906977430554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46002.906977430554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46002.906977430554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46002.906977430554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46002.906977430554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46002.906977430554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46002.906977430554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46002.906977430554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46002.906977430554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46002.906977430554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46002.906977430554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46002.906977430554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46002.906977430554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46002.906977430554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46002.906977430554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46002.906977430554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46002.906977430554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46002.906977430554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46002.906977430554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46002.906977430554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46002.906977430554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46002.906977430554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46002.906977430554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46002.906977430554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46002.906977430554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46002.906977430554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46002.906977430554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46002.906977430554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46002.906977430554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46002.906977430554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46002.906977430554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46002.906977430554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46002.906977430554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46002.906977430554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46002.906977430554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46002.906977430554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46002.906977430554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46002.906977430554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46002.906977430554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46002.906977430554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46002.906977430554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46002.906977430554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46002.906977430554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46002.906977430554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46002.906977430554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46002.906977430554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46002.906977430554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46002.906977430554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46002.906977430554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46002.906977430554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46002.906977430554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46002.906977430554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46002.906977430554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46002.906977430554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46002.906977430554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46002.906977430554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46002.906977430554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46002.906977430554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46002.906977430554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46002.906977430554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46002.906977430554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46002.906977430554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46002.906977430554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46002.906977430554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46002.906977430554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46002.906977430554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46002.906977430554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46002.906977430554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46002.906977430554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46002.906977430554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46002.906977430554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46002.906977430554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46002.906977430554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46002.906977430554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46002.906977430554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46002.906977430554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46002.906977430554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46002.906977430554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46002.906977430554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46002.906977430554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46002.906977430554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46002.906977430554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46002.906977430554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46002.906977430554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46002.906977430554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46002.906977430554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46002.906977430554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46002.906977430554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46002.906977430554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46002.906977430554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46002.906977430554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46002.906977430554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46002.906977430554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46002.906977430554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46002.906977430554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46002.906977430554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46002.906977430554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46002.906977430554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46002.906977430554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46002.906977430554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46002.906977430554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46002.906977430554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46002.906977430554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46002.906977430554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46002.906977430554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46002.906977430554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46002.906977430554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46002.906977430554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46002.906977430554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46002.906977430554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46002.906977430554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46002.906977430554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46002.906977430554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46002.906977430554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46002.906977430554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46002.906977430554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46002.906977430554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46002.906977430554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46002.906977430554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46002.906977430554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46002.906977430554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46002.906977430554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46002.906977430554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46002.906977430554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46002.906977430554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46002.906977430554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46002.906977430554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46002.906977430554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46002.906977430554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46002.906977430554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46002.906977430554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46002.906977430554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46002.906977430554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46002.906977430554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46002.906977430554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46002.906977430554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46002.906977430554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46002.906977430554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46002.906977430554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46002.906977430554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46002.906977430554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46002.906977430554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46002.906977430554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46002.906977430554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46002.906977430554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46002.906977430554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46002.906977430554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46002.906977430554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46002.906977430554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46002.906977430554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46002.906977430554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46002.906977430554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46002.906977430554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46002.906977430554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46002.906977430554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46002.906977430554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46002.906977430554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46002.906977430554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46002.906977430554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46002.906977430554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46002.906977430554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46002.906977430554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46002.906977430554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46002.906977430554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46002.906977430554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46002.906977430554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46002.906977430554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46002.906977430554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46002.906977430554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46002.906977430554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46002.906977430554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46002.906977430554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46002.906977430554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46002.906977430554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46002.906977430554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46002.906977430554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46002.906977430554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46002.906977430554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46002.906977430554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46002.906977430554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46002.906977430554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46002.906977430554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46002.906977430554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46002.906977430554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46002.906977430554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46002.906977430554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46002.906977430554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46002.906977430554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46002.906977430554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46002.906977430554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46002.906977430554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46002.906977430554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46002.906977430554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46002.906977430554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46002.906977430554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46002.906977430554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46002.906977430554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46002.906977430554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46002.906977430554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46002.906977430554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46002.906977430554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46002.906977430554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46002.906977430554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46002.906977430554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46002.906977430554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46002.906977430554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46002.906977430554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46002.906977430554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46002.906977430554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46002.906977430554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46002.906977430554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46002.906977430554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46002.906977430554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46002.906977430554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46002.906977430554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46002.906977430554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46002.906977430554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46002.906977430554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46002.906977430554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46002.906977430554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46002.906977430554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46002.906977430554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46002.906977430554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46002.906977430554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46002.906977430554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46002.906977430554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46002.906977430554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46002.906977430554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46002.906977430554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46002.906977430554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46002.906977430554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46002.906977430554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46002.906977430554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46002.906977430554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46002.906977430554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46002.906977430554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46002.906977430554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46002.906977430554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46002.906977430554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46002.906977430554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46002.906977430554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46002.906977430554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46002.906977430554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46002.906977430554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46002.906977430554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46002.906977430554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46002.906977430554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46002.906977430554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46002.906977430554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46002.906977430554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46002.906977430554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46002.906977430554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46002.906977430554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46002.906977430554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46002.906977430554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46002.906977430554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46002.906977430554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46002.906977430554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46002.906977430554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46002.906977430554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46002.906977430554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46002.906977430554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46002.906977430554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46002.906977430554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46002.906977430554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46002.906977430554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46002.906977430554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46002.906977430554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46002.906977430554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46002.906977430554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46002.906977430554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46002.906977430554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46002.906977430554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46002.906977430554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46002.906977430554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46002.906977430554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46002.906977430554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46002.906977430554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46002.906977430554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46002.906977430554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46002.906977430554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46002.906977430554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46002.906977430554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46002.906977430554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46002.906977430554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46002.906977430554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46002.906977430554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46002.906977430554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46002.906977430554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46002.906977430554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46002.906977430554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46002.906977430554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46002.906977430554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46002.906977430554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46002.906977430554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46002.906977430554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46002.906977430554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46002.906977430554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46002.906977430554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46002.906977430554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46002.906977430554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46002.906977430554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46002.906977430554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46002.906977430554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46002.906977430554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46002.906977430554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46002.906977430554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46002.906977430554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46002.906977430554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46002.906977430554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46002.906977430554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46002.906977430554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46002.906977430554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46002.906977430554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46002.906977430554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46002.906977430554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46002.906977430554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46002.906977430554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46002.906977430554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46002.906977430554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46002.906977430554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46002.906977430554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46002.906977430554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46002.906977430554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46002.906977430554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46002.906977430554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46002.906977430554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46002.906977430554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46002.906977430554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46002.906977430554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46002.906977430554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46002.906977430554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46002.906977430554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46002.906977430554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46002.906977430554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46002.906977430554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46002.906977430554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46002.906977430554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46002.906977430554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46002.906977430554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46002.906977430554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46002.906977430554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46002.906977430554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46002.906977430554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46002.906977430554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46002.906977430554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46002.906977430554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46002.906977430554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46002.906977430554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46002.906977430554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46002.906977430554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46002.906977430554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46002.906977430554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46002.906977430554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46002.906977430554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46002.906977430554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46002.906977430554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46002.906977430554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46002.906977430554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46002.906977430554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46002.906977430554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46002.906977430554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46002.906977430554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46002.906977430554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46002.906977430554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46002.906977430554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46002.906977430554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46002.906977430554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46002.906977430554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46002.906977430554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46002.906977430554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46002.906977430554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46002.906977430554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46002.906977430554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46002.906977430554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46002.906977430554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46002.906977430554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46002.906977430554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46002.906977430554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46002.906977430554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46002.906977430554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46002.906977430554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46002.906977430554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46002.906977430554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46002.906977430554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46002.906977430554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46002.906977430554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46002.906977430554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46002.906977430554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46002.906977430554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46002.906977430554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46002.906977430554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46002.906977430554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46002.906977430554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46002.906977430554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46002.906977430554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46002.906977430554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46002.906977430554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46002.906977430554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46002.906977430554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46002.906977430554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46002.906977430554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46002.906977430554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46002.906977430554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46002.906977430554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46002.906977430554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46002.906977430554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46002.906977430554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46002.906977430554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46002.906977430554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46002.906977430554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46002.906977430554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46002.906977430554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46002.906977430554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46002.906977430554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46002.906977430554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46002.906977430554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46002.906977430554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46002.906977430554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46002.906977430554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46002.906977430554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46002.906977430554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46002.906977430554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46002.906977430554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46002.906977430554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46002.906977430554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46002.906977430554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46002.906977430554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46002.906977430554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46002.906977430554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46002.906977430554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46002.906977430554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46002.906977430554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46002.906977430554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46002.906977430554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46002.906977430554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46002.906977430554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46002.906977430554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46002.906977430554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46002.906977430554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46002.906977430554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46002.906977430554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46002.906977430554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46002.906977430554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46002.906977430554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46002.906977430554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46002.906977430554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46002.906977430554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46002.906977430554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46002.906977430554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46002.906977430554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46002.906977430554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46002.906977430554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46002.906977430554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46002.906977430554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46002.906977430554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46002.906977430554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46002.906977430554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46002.906977430554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46002.906977430554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46002.906977430554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46002.906977430554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46002.906977430554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46002.906977430554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46002.906977430554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46002.906977430554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46002.906977430554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46002.906977430554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46002.906977430554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46002.906977430554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46002.906977430554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46002.906977430554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46002.906977430554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46002.906977430554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46002.906977430554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46002.906977430554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46002.906977430554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46002.906977430554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46002.906977430554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46002.906977430554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46002.906977430554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46002.906977430554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46002.906977430554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46002.906977430554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46002.906977430554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46002.906977430554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46002.906977430554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46002.906977430554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46002.906977430554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46002.906977430554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46002.906977430554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46002.906977430554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46002.906977430554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46002.906977430554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46002.906977430554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46002.906977430554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46002.906977430554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46002.906977430554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46002.906977430554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46002.906977430554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46002.906977430554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46002.906977430554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46002.906977430554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46002.906977430554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46002.906977430554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46002.906977430554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46002.906977430554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46002.906977430554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46002.906977430554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46002.906977430554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46002.906977430554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46002.906977430554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46002.906977430554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46002.906977430554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46002.906977430554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46002.906977430554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46002.906977430554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46002.906977430554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46002.906977430554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46002.906977430554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46002.906977430554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46002.906977430554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46002.906977430554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46002.906977430554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46002.906977430554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46002.906977430554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46002.906977430554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46002.906977430554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46002.906977430554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46002.906977430554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46002.906977430554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46002.906977430554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46002.906977430554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46002.906977430554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46002.906977430554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46002.906977430554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46002.906977430554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46002.906977430554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46002.906977430554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46002.906977430554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46002.906977430554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46002.906977430554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46002.906977430554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46002.906977430554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46002.906977430554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46002.906977430554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46002.906977430554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46002.906977430554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46002.906977430554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46002.906977430554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46002.906977430554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46002.906977430554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46002.906977430554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46002.906977430554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46002.906977430554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46002.906977430554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46002.906977430554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46002.906977430554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46002.906977430554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46002.906977430554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46002.906977430554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46002.906977430554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46002.906977430554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46002.906977430554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46002.906977430554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46002.906977430554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46002.906977430554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46002.906977430554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46002.906977430554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46002.906977430554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46002.906977430554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46002.906977430554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46002.906977430554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46002.906977430554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46002.906977430554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46002.906977430554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46002.906977430554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46002.906977430554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46002.906977430554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46002.906977430554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46002.906977430554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46002.906977430554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46002.906977430554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46002.906977430554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46002.906977430554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46002.906977430554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46002.906977430554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46002.906977430554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46002.906977430554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46002.906977430554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46002.906977430554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46002.906977430554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46002.906977430554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46002.906977430554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46002.906977430554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46002.906977430554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46002.906977430554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46002.906977430554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46002.906977430554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46002.906977430554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46002.906977430554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46002.906977430554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46002.906977430554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46002.906977430554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46002.906977430554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46002.906977430554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46002.906977430554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46002.906977430554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46002.906977430554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46002.906977430554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46002.906977430554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46002.906977430554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46002.906977430554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46002.906977430554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46002.906977430554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46002.906977430554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46002.906977430554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46002.906977430554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46002.906977430554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46002.906977430554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46002.906977430554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46002.906977430554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46002.906977430554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46002.906977430554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46002.906977430554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46002.906977430554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46002.906977430554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46002.906977430554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46002.906977430554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46002.906977430554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46002.906977430554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46002.906977430554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46002.906977430554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46002.906977430554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46002.906977430554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46002.906977430554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46002.906977430554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46002.906977430554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46002.906977430554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46002.906977430554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46002.906977430554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46002.906977430554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46002.906977430554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46002.906977430554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46002.906977430554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46002.906977430554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46002.906977430554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46002.906977430554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46002.906977430554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46002.906977430554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46002.906977430554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46002.906977430554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46002.906977430554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46002.906977430554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46002.906977430554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46002.906977430554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46002.906977430554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46002.906977430554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46002.906977430554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46002.906977430554</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299.42625983795733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4.1128339120332384</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39126</v>
      </c>
      <c r="E4" s="90" t="s">
        <v>39106</v>
      </c>
      <c r="F4" s="91">
        <v>46002.895138888889</v>
      </c>
      <c r="G4" s="92">
        <f t="shared" ref="G4:G11" ca="1" si="1">IFERROR(NOW()-F4,"")</f>
        <v>1.1838541664474178E-2</v>
      </c>
      <c r="H4" s="91">
        <v>46002.889305555553</v>
      </c>
      <c r="I4" s="106" t="str">
        <f>IFERROR(VLOOKUP(D4,DB!A:F,6,0),"")</f>
        <v>SCECO</v>
      </c>
      <c r="J4" s="106" t="str">
        <f>IFERROR(VLOOKUP(D4,DB!A:G,7,0),"")</f>
        <v>Good</v>
      </c>
      <c r="K4" s="93" t="s">
        <v>39127</v>
      </c>
      <c r="L4" s="87" t="str">
        <f>IFERROR(VLOOKUP(D4,DB!A:I,9,0),"")</f>
        <v>Latis</v>
      </c>
    </row>
    <row r="5" spans="1:16" ht="15" customHeight="1">
      <c r="A5" s="106"/>
      <c r="B5" s="106" t="str">
        <f>IFERROR(VLOOKUP(D5,DB!A:K,11,0),"")</f>
        <v/>
      </c>
      <c r="C5" s="89"/>
      <c r="D5" s="87"/>
      <c r="E5" s="90"/>
      <c r="F5" s="91"/>
      <c r="G5" s="92">
        <f t="shared" ca="1" si="1"/>
        <v>46002.906977430554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46002.906977430554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46002.906977430554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46002.906977430554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46002.906977430554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46002.906977430554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46002.906977430554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46002.906977430554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46002.906977430554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46002.906977430554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46002.906977430554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46002.906977430554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46002.906977430554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46002.906977430554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46002.906977430554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46002.906977430554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46002.906977430554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46002.906977430554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46002.906977430554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46002.906977430554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46002.906977430554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46002.906977430554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46002.906977430554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46002.906977430554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46002.906977430554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46002.906977430554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46002.906977430554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46002.906977430554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46002.906977430554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46002.906977430554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46002.906977430554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46002.906977430554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46002.906977430554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46002.906977430554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46002.906977430554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46002.906977430554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46002.906977430554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46002.906977430554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46002.906977430554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46002.906977430554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46002.906977430554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46002.906977430554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46002.906977430554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46002.906977430554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46002.906977430554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46002.906977430554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46002.906977430554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46002.906977430554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46002.906977430554</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46002.906977430554</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46002.906977430554</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46002.906977430554</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46002.906977430554</v>
      </c>
      <c r="H57" s="91"/>
      <c r="I57" s="106" t="str">
        <f>IFERROR(VLOOKUP(D57,DB!A:F,6,0),"")</f>
        <v/>
      </c>
      <c r="J57" s="106" t="str">
        <f>IFERROR(VLOOKUP(D57,DB!A:G,7,0),"")</f>
        <v/>
      </c>
      <c r="K57" s="93"/>
      <c r="L57" s="8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topLeftCell="A14"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111.07491724536521</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76.718100115736888</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54.24586631944112</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21.533678819439956</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5.7994890046247747</v>
      </c>
      <c r="H6" s="38">
        <v>45997.093599537038</v>
      </c>
      <c r="I6" s="37" t="str">
        <f>IFERROR(VLOOKUP(D6,[1]DB!A:F,6,0),"")</f>
        <v>SCECO</v>
      </c>
      <c r="J6" s="37" t="str">
        <f>IFERROR(VLOOKUP(D6,[1]DB!A:G,7,0),"")</f>
        <v>In progress</v>
      </c>
      <c r="K6" s="37" t="s">
        <v>39138</v>
      </c>
      <c r="L6" s="37" t="str">
        <f>IFERROR(VLOOKUP(D6,[1]DB!A:I,9,0),"")</f>
        <v>Latis</v>
      </c>
      <c r="M6" s="37"/>
    </row>
    <row r="7" spans="1:13">
      <c r="A7" s="37" t="s">
        <v>39139</v>
      </c>
      <c r="B7" s="37" t="str">
        <f>IFERROR(VLOOKUP(D7,[1]DB!A:K,11,0),"")</f>
        <v>R5</v>
      </c>
      <c r="C7" s="37">
        <v>1</v>
      </c>
      <c r="D7" s="37" t="s">
        <v>33475</v>
      </c>
      <c r="E7" s="37" t="s">
        <v>39106</v>
      </c>
      <c r="F7" s="38">
        <v>46002.119513888887</v>
      </c>
      <c r="G7" s="129">
        <f ca="1">IFERROR(NOW()-F7,"")</f>
        <v>0.78746354166651145</v>
      </c>
      <c r="H7" s="38">
        <v>46002.086875000001</v>
      </c>
      <c r="I7" s="37" t="str">
        <f>IFERROR(VLOOKUP(D7,[1]DB!A:F,6,0),"")</f>
        <v>SCECO</v>
      </c>
      <c r="J7" s="37" t="str">
        <f>IFERROR(VLOOKUP(D7,[1]DB!A:G,7,0),"")</f>
        <v>Good</v>
      </c>
      <c r="K7" s="99" t="s">
        <v>39140</v>
      </c>
      <c r="L7" s="37" t="str">
        <f>IFERROR(VLOOKUP(D7,[1]DB!A:I,9,0),"")</f>
        <v>Latis</v>
      </c>
      <c r="M7" s="37"/>
    </row>
    <row r="8" spans="1:13">
      <c r="A8" s="151" t="s">
        <v>39141</v>
      </c>
      <c r="B8" s="151" t="str">
        <f>IFERROR(VLOOKUP(D8,[1]DB!A:K,11,0),"")</f>
        <v>R5</v>
      </c>
      <c r="C8" s="151">
        <v>1</v>
      </c>
      <c r="D8" s="37" t="s">
        <v>35993</v>
      </c>
      <c r="E8" s="151" t="s">
        <v>39106</v>
      </c>
      <c r="F8" s="152">
        <v>46002.743275462963</v>
      </c>
      <c r="G8" s="153">
        <f t="shared" ref="G8" ca="1" si="3">IFERROR(NOW()-F8,"")</f>
        <v>0.16370196759089595</v>
      </c>
      <c r="H8" s="152">
        <v>46002.737743055557</v>
      </c>
      <c r="I8" s="151" t="str">
        <f>IFERROR(VLOOKUP(D8,[1]DB!A:F,6,0),"")</f>
        <v>Generator-SG</v>
      </c>
      <c r="J8" s="151" t="str">
        <f>IFERROR(VLOOKUP(D8,[1]DB!A:G,7,0),"")</f>
        <v>Vandalized</v>
      </c>
      <c r="K8" s="151" t="s">
        <v>39142</v>
      </c>
      <c r="L8" s="151" t="str">
        <f>IFERROR(VLOOKUP(D8,[1]DB!A:I,9,0),"")</f>
        <v>Latis</v>
      </c>
      <c r="M8" s="151"/>
    </row>
    <row r="9" spans="1:13">
      <c r="A9" s="102" t="s">
        <v>39143</v>
      </c>
      <c r="B9" s="151" t="str">
        <f>IFERROR(VLOOKUP(D9,[1]DB!A:K,11,0),"")</f>
        <v>R5</v>
      </c>
      <c r="C9" s="151">
        <v>1</v>
      </c>
      <c r="D9" s="99" t="s">
        <v>15275</v>
      </c>
      <c r="E9" s="151" t="s">
        <v>39106</v>
      </c>
      <c r="F9" s="152" t="s">
        <v>24</v>
      </c>
      <c r="G9" s="153" t="str">
        <f t="shared" ref="G9:G66" ca="1" si="4">IFERROR(NOW()-F9,"")</f>
        <v/>
      </c>
      <c r="H9" s="152">
        <v>46002.862685185188</v>
      </c>
      <c r="I9" s="151" t="str">
        <f>IFERROR(VLOOKUP(D9,[1]DB!A:F,6,0),"")</f>
        <v>SCECO</v>
      </c>
      <c r="J9" s="151" t="str">
        <f>IFERROR(VLOOKUP(D9,[1]DB!A:G,7,0),"")</f>
        <v>Dead</v>
      </c>
      <c r="K9" s="151" t="s">
        <v>39144</v>
      </c>
      <c r="L9" s="151" t="str">
        <f>IFERROR(VLOOKUP(D9,[1]DB!A:I,9,0),"")</f>
        <v>Latis</v>
      </c>
      <c r="M9" s="151"/>
    </row>
    <row r="10" spans="1:13">
      <c r="A10" s="151"/>
      <c r="B10" s="151" t="str">
        <f>IFERROR(VLOOKUP(D10,[1]DB!A:K,11,0),"")</f>
        <v/>
      </c>
      <c r="C10" s="151"/>
      <c r="D10" s="151"/>
      <c r="E10" s="151"/>
      <c r="F10" s="152"/>
      <c r="G10" s="153">
        <f t="shared" ca="1" si="4"/>
        <v>46002.906977430554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4"/>
        <v>46002.906977430554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4"/>
        <v>46002.906977430554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4"/>
        <v>46002.906977430554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4"/>
        <v>46002.906977430554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4"/>
        <v>46002.906977430554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4"/>
        <v>46002.906977430554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4"/>
        <v>46002.906977430554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4"/>
        <v>46002.906977430554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4"/>
        <v>46002.906977430554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4"/>
        <v>46002.906977430554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4"/>
        <v>46002.906977430554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4"/>
        <v>46002.906977430554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4"/>
        <v>46002.906977430554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4"/>
        <v>46002.906977430554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4"/>
        <v>46002.906977430554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4"/>
        <v>46002.906977430554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4"/>
        <v>46002.906977430554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4"/>
        <v>46002.906977430554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4"/>
        <v>46002.906977430554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4"/>
        <v>46002.906977430554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4"/>
        <v>46002.906977430554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4"/>
        <v>46002.906977430554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4"/>
        <v>46002.906977430554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4"/>
        <v>46002.906977430554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4"/>
        <v>46002.906977430554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4"/>
        <v>46002.906977430554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4"/>
        <v>46002.906977430554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4"/>
        <v>46002.906977430554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4"/>
        <v>46002.906977430554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4"/>
        <v>46002.906977430554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4"/>
        <v>46002.906977430554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4"/>
        <v>46002.906977430554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4"/>
        <v>46002.906977430554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4"/>
        <v>46002.906977430554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4"/>
        <v>46002.906977430554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4"/>
        <v>46002.906977430554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4"/>
        <v>46002.906977430554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4"/>
        <v>46002.906977430554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46002.906977430554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46002.906977430554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46002.906977430554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46002.906977430554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46002.906977430554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46002.906977430554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46002.906977430554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46002.906977430554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46002.906977430554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46002.906977430554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46002.906977430554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46002.906977430554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46002.906977430554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46002.906977430554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46002.906977430554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46002.906977430554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46002.906977430554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46002.906977430554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ref="G67:G73" ca="1" si="5">IFERROR(NOW()-F67,"")</f>
        <v>46002.906977430554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5"/>
        <v>46002.906977430554</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5"/>
        <v>46002.906977430554</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5"/>
        <v>46002.906977430554</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46002.906977430554</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46002.906977430554</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46002.906977430554</v>
      </c>
      <c r="H73" s="152"/>
      <c r="I73" s="151" t="str">
        <f>IFERROR(VLOOKUP(D73,[1]DB!A:F,6,0),"")</f>
        <v/>
      </c>
      <c r="J73" s="151" t="str">
        <f>IFERROR(VLOOKUP(D73,[1]DB!A:G,7,0),"")</f>
        <v/>
      </c>
      <c r="K73" s="151"/>
      <c r="L73" s="151" t="str">
        <f>IFERROR(VLOOKUP(D73,[1]DB!A:I,9,0),"")</f>
        <v/>
      </c>
      <c r="M73" s="151"/>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1"/>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9" ca="1" si="0">IFERROR(NOW()-F2,"-")</f>
        <v>46002.906977430554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46002.906977430554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46002.906977430554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46002.906977430554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46002.906977430554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46002.906977430554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46002.906977430554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46002.906977430554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46002.906977430554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46002.906977430554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46002.906977430554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46002.906977430554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46002.906977430554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46002.906977430554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46002.906977430554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46002.906977430554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46002.906977430554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46002.906977430554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46002.906977430554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46002.906977430554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46002.906977430554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46002.906977430554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46002.906977430554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46002.906977430554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46002.906977430554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46002.906977430554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46002.906977430554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46002.906977430554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46002.906977430554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46002.906977430554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46002.906977430554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46002.906977430554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46002.906977430554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46002.906977430554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46002.906977430554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46002.906977430554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46002.906977430554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46002.906977430554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46002.906977430554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46002.906977430554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46002.906977430554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46002.906977430554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46002.906977430554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46002.906977430554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46002.906977430554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46002.906977430554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46002.906977430554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46002.906977430554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ref="G50:G113" ca="1" si="1">IFERROR(NOW()-F50,"-")</f>
        <v>46002.906977430554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46002.906977430554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46002.906977430554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46002.906977430554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46002.906977430554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46002.906977430554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46002.906977430554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46002.906977430554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46002.906977430554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46002.906977430554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46002.906977430554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46002.906977430554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46002.906977430554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46002.906977430554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46002.906977430554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46002.906977430554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46002.906977430554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46002.906977430554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46002.906977430554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46002.906977430554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46002.906977430554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46002.906977430554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46002.906977430554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46002.906977430554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46002.906977430554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46002.906977430554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46002.906977430554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46002.906977430554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46002.906977430554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46002.906977430554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46002.906977430554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46002.906977430554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46002.906977430554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46002.906977430554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46002.906977430554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46002.906977430554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46002.906977430554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46002.906977430554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46002.906977430554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46002.906977430554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46002.906977430554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46002.906977430554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46002.906977430554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46002.906977430554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46002.906977430554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46002.906977430554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46002.906977430554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46002.906977430554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46002.906977430554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46002.906977430554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46002.906977430554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46002.906977430554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46002.906977430554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46002.906977430554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46002.906977430554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46002.906977430554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46002.906977430554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46002.906977430554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46002.906977430554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46002.906977430554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46002.906977430554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46002.906977430554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46002.906977430554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46002.906977430554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ref="G114:G177" ca="1" si="2">IFERROR(NOW()-F114,"-")</f>
        <v>46002.906977430554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46002.906977430554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46002.906977430554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46002.906977430554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46002.906977430554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46002.906977430554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46002.906977430554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46002.906977430554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46002.906977430554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46002.906977430554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46002.906977430554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46002.906977430554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46002.906977430554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46002.906977430554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46002.906977430554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46002.906977430554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46002.906977430554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46002.906977430554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46002.906977430554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46002.906977430554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46002.906977430554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46002.906977430554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46002.906977430554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46002.906977430554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46002.906977430554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46002.906977430554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46002.906977430554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46002.906977430554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46002.906977430554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46002.906977430554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46002.906977430554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46002.906977430554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46002.906977430554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46002.906977430554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46002.906977430554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46002.906977430554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46002.906977430554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46002.906977430554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46002.906977430554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46002.906977430554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46002.906977430554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46002.906977430554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46002.906977430554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46002.906977430554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46002.906977430554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46002.906977430554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46002.906977430554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46002.906977430554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46002.906977430554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46002.906977430554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46002.906977430554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46002.906977430554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46002.906977430554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46002.906977430554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46002.906977430554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46002.906977430554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46002.906977430554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46002.906977430554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46002.906977430554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46002.906977430554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46002.906977430554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46002.906977430554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46002.906977430554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46002.906977430554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ref="G178:G241" ca="1" si="3">IFERROR(NOW()-F178,"-")</f>
        <v>46002.906977430554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46002.906977430554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46002.906977430554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46002.906977430554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46002.906977430554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46002.906977430554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46002.906977430554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46002.906977430554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46002.906977430554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46002.906977430554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46002.906977430554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46002.906977430554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46002.906977430554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46002.906977430554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46002.906977430554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46002.906977430554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46002.906977430554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46002.906977430554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46002.906977430554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46002.906977430554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46002.906977430554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46002.906977430554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46002.906977430554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46002.906977430554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46002.906977430554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46002.906977430554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46002.906977430554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46002.906977430554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46002.906977430554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46002.906977430554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46002.906977430554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46002.906977430554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46002.906977430554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46002.906977430554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46002.906977430554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46002.906977430554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46002.906977430554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46002.906977430554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46002.906977430554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46002.906977430554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46002.906977430554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46002.906977430554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46002.906977430554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46002.906977430554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46002.906977430554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46002.906977430554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46002.906977430554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46002.906977430554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46002.906977430554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46002.906977430554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46002.906977430554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46002.906977430554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46002.906977430554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46002.906977430554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46002.906977430554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46002.906977430554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46002.906977430554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46002.906977430554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46002.906977430554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46002.906977430554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46002.906977430554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46002.906977430554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46002.906977430554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46002.906977430554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ref="G242:G305" ca="1" si="4">IFERROR(NOW()-F242,"-")</f>
        <v>46002.906977430554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46002.906977430554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46002.906977430554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46002.906977430554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46002.906977430554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46002.906977430554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46002.906977430554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46002.906977430554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46002.906977430554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46002.906977430554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46002.906977430554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46002.906977430554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46002.906977430554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46002.906977430554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46002.906977430554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46002.906977430554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46002.906977430554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46002.906977430554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46002.906977430554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46002.906977430554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46002.906977430554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46002.906977430554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46002.906977430554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46002.906977430554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46002.906977430554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46002.906977430554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46002.906977430554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46002.906977430554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46002.906977430554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46002.906977430554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46002.906977430554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46002.906977430554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46002.906977430554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46002.906977430554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46002.906977430554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46002.906977430554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46002.906977430554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46002.906977430554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46002.906977430554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46002.906977430554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46002.906977430554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46002.906977430554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46002.906977430554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46002.906977430554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46002.906977430554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46002.906977430554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46002.906977430554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46002.906977430554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46002.906977430554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46002.906977430554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46002.906977430554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46002.906977430554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46002.906977430554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46002.906977430554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46002.906977430554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46002.906977430554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46002.906977430554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46002.906977430554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46002.906977430554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46002.906977430554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46002.906977430554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46002.906977430554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46002.906977430554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46002.906977430554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ref="G306:G369" ca="1" si="5">IFERROR(NOW()-F306,"-")</f>
        <v>46002.906977430554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46002.906977430554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46002.906977430554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46002.906977430554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46002.906977430554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46002.906977430554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46002.906977430554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46002.906977430554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46002.906977430554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46002.906977430554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46002.906977430554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46002.906977430554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46002.906977430554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46002.906977430554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46002.906977430554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46002.906977430554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46002.906977430554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46002.906977430554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46002.906977430554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46002.906977430554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46002.906977430554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46002.906977430554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46002.906977430554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46002.906977430554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46002.906977430554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46002.906977430554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46002.906977430554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46002.906977430554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46002.906977430554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46002.906977430554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46002.906977430554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46002.906977430554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46002.906977430554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46002.906977430554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46002.906977430554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46002.906977430554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46002.906977430554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46002.906977430554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46002.906977430554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46002.906977430554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46002.906977430554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46002.906977430554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46002.906977430554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46002.906977430554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46002.906977430554</v>
      </c>
      <c r="H350" s="116"/>
      <c r="I350" s="114" t="str">
        <f>IFERROR(VLOOKUP(D350,DB!A:F,6,0),"")</f>
        <v/>
      </c>
      <c r="J350" s="114" t="str">
        <f>IFERROR(VLOOKUP(D350,DB!A:G,7,0),"")</f>
        <v/>
      </c>
      <c r="K350" s="117"/>
      <c r="L350" s="131" t="str">
        <f>IFERROR(VLOOKUP(D350,DB!A:I,9,0),"")</f>
        <v/>
      </c>
    </row>
    <row r="351" spans="1:12" ht="31.5" customHeight="1">
      <c r="A351" s="137"/>
      <c r="B351" s="138" t="str">
        <f>IFERROR(VLOOKUP(D351,DB!A:K,11,0),"")</f>
        <v/>
      </c>
      <c r="C351" s="139"/>
      <c r="D351" s="138"/>
      <c r="E351" s="136"/>
      <c r="F351" s="140"/>
      <c r="G351" s="141">
        <f t="shared" ca="1" si="5"/>
        <v>46002.906977430554</v>
      </c>
      <c r="H351" s="140"/>
      <c r="I351" s="138" t="str">
        <f>IFERROR(VLOOKUP(D351,DB!A:F,6,0),"")</f>
        <v/>
      </c>
      <c r="J351" s="138" t="str">
        <f>IFERROR(VLOOKUP(D351,DB!A:G,7,0),"")</f>
        <v/>
      </c>
      <c r="K351" s="142"/>
      <c r="L351" s="143" t="str">
        <f>IFERROR(VLOOKUP(D351,DB!A:I,9,0),"")</f>
        <v/>
      </c>
    </row>
  </sheetData>
  <dataValidations count="2">
    <dataValidation allowBlank="1" showInputMessage="1" showErrorMessage="1" sqref="E1" xr:uid="{9E1BC488-8814-4F8A-8DBE-742B3278AB71}"/>
    <dataValidation type="list" allowBlank="1" showInputMessage="1" showErrorMessage="1" sqref="E2:E3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2025-12-11T18:47:11Z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