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58" documentId="13_ncr:1_{F6CB121F-512D-4AA6-A0C1-0FB36C537598}" xr6:coauthVersionLast="47" xr6:coauthVersionMax="47" xr10:uidLastSave="{FF55BBF6-FBF3-4729-BEB9-2DD4069155E9}"/>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B3"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<sst xmlns="http://schemas.openxmlformats.org/spreadsheetml/2006/main" count="180293" uniqueCount="39131">
  <si>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</si>
  <si>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</si>
  <si>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</si>
  <si>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</si>
  <si>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</si>
  <si>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</si>
  <si>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</si>
  <si>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</si>
  <si>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</si>
  <si>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</si>
  <si>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</si>
  <si>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</si>
  <si>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</si>
  <si>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</si>
  <si>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</si>
  <si>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</si>
  <si>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</si>
  <si>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</si>
  <si>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</si>
  <si>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</si>
  <si>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</si>
  <si>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</si>
  <si>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</si>
  <si>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</si>
  <si>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</si>
  <si>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</si>
  <si>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</si>
  <si>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</si>
  <si>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</si>
  <si>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</si>
  <si>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</si>
  <si>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</si>
  <si>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</si>
  <si>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</si>
  <si>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</si>
  <si>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</si>
  <si>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</si>
  <si>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</si>
  <si>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</si>
  <si>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</si>
  <si>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</si>
  <si>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</si>
  <si>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</si>
  <si>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</si>
  <si>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</si>
  <si>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</si>
  <si>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</si>
  <si>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</si>
  <si>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</si>
  <si>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</si>
  <si>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</si>
  <si>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</si>
  <si>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</si>
  <si>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</si>
  <si>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</si>
  <si>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</si>
  <si>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</si>
  <si>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</si>
  <si>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</si>
  <si>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</si>
  <si>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</si>
  <si>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</si>
  <si>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</si>
  <si>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</si>
  <si>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</si>
  <si>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</si>
  <si>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</si>
  <si>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</si>
  <si>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</si>
  <si>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</si>
  <si>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</si>
  <si>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</si>
  <si>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</si>
  <si>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</si>
  <si>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</si>
  <si>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</si>
  <si>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</si>
  <si>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</si>
  <si>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</si>
  <si>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</si>
  <si>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</si>
  <si>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</si>
  <si>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</si>
  <si>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</si>
  <si>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</si>
  <si>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</si>
  <si>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</si>
  <si>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</si>
  <si>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</si>
  <si>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</si>
  <si>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</si>
  <si>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</si>
  <si>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</si>
  <si>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</si>
  <si>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</si>
  <si>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</si>
  <si>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</si>
  <si>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</si>
  <si>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</si>
  <si>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</si>
  <si>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</si>
  <si>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</si>
  <si>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</si>
  <si>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</si>
  <si>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</si>
  <si>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</si>
  <si>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</si>
  <si>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</si>
  <si>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</si>
  <si>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</si>
  <si>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</si>
  <si>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</si>
  <si>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</si>
  <si>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</si>
  <si>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</si>
  <si>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</si>
  <si>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</si>
  <si>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</si>
  <si>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</si>
  <si>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</si>
  <si>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</si>
  <si>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</si>
  <si>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</si>
  <si>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</si>
  <si>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</si>
  <si>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</si>
  <si>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</si>
  <si>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</si>
  <si>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</si>
  <si>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</si>
  <si>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</si>
  <si>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</si>
  <si>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</si>
  <si>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</si>
  <si>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</si>
  <si>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</si>
  <si>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</si>
  <si>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</si>
  <si>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</si>
  <si>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</si>
  <si>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</si>
  <si>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</si>
  <si>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</si>
  <si>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</si>
  <si>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</si>
  <si>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</si>
  <si>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</si>
  <si>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</si>
  <si>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</si>
  <si>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</si>
  <si>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</si>
  <si>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</si>
  <si>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</si>
  <si>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</si>
  <si>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</si>
  <si>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</si>
  <si>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</si>
  <si>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</si>
  <si>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</si>
  <si>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</si>
  <si>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</si>
  <si>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</si>
  <si>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</si>
  <si>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</si>
  <si>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</si>
  <si>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</si>
  <si>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</si>
  <si>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</si>
  <si>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</si>
  <si>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</si>
  <si>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</si>
  <si>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</si>
  <si>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</si>
  <si>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</si>
  <si>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</si>
  <si>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</si>
  <si>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</si>
  <si>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</si>
  <si>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</si>
  <si>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</si>
  <si>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</si>
  <si>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</si>
  <si>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</si>
  <si>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</si>
  <si>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</si>
  <si>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</si>
  <si>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</si>
  <si>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</si>
  <si>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</si>
  <si>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</si>
  <si>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</si>
  <si>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</si>
  <si>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</si>
  <si>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</si>
  <si>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</si>
  <si>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</si>
  <si>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</si>
  <si>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</si>
  <si>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</si>
  <si>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</si>
  <si>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</si>
  <si>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</si>
  <si>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</si>
  <si>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</si>
  <si>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</si>
  <si>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</si>
  <si>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</si>
  <si>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</si>
  <si>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</si>
  <si>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</si>
  <si>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</si>
  <si>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</si>
  <si>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</si>
  <si>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</si>
  <si>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</si>
  <si>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</si>
  <si>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</si>
  <si>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</si>
  <si>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</si>
  <si>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</si>
  <si>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</si>
  <si>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</si>
  <si>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</si>
  <si>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</si>
  <si>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</si>
  <si>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</si>
  <si>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</si>
  <si>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</si>
  <si>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</si>
  <si>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</si>
  <si>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</si>
  <si>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</si>
  <si>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</si>
  <si>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</si>
  <si>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</si>
  <si>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</si>
  <si>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</si>
  <si>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</si>
  <si>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</si>
  <si>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</si>
  <si>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</si>
  <si>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</si>
  <si>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</si>
  <si>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</si>
  <si>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</si>
  <si>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</si>
  <si>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</si>
  <si>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</si>
  <si>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</si>
  <si>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</si>
  <si>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</si>
  <si>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</si>
  <si>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</si>
  <si>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</si>
  <si>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</si>
  <si>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</si>
  <si>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</si>
  <si>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</si>
  <si>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</si>
  <si>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</si>
  <si>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</si>
  <si>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</si>
  <si>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</si>
  <si>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</si>
  <si>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</si>
  <si>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</si>
  <si>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</si>
  <si>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</si>
  <si>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</si>
  <si>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</si>
  <si>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</si>
  <si>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</si>
  <si>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</si>
  <si>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</si>
  <si>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</si>
  <si>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</si>
  <si>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</si>
  <si>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</si>
  <si>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</si>
  <si>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</si>
  <si>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</si>
  <si>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</si>
  <si>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</si>
  <si>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</si>
  <si>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</si>
  <si>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</si>
  <si>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</si>
  <si>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</si>
  <si>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</si>
  <si>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</si>
  <si>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</si>
  <si>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</si>
  <si>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</si>
  <si>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</si>
  <si>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</si>
  <si>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</si>
  <si>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</si>
  <si>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</si>
  <si>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</si>
  <si>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</si>
  <si>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</si>
  <si>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</si>
  <si>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</si>
  <si>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</si>
  <si>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</si>
  <si>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</si>
  <si>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</si>
  <si>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</si>
  <si>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</si>
  <si>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</si>
  <si>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</si>
  <si>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</si>
  <si>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</si>
  <si>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</si>
  <si>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</si>
  <si>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</si>
  <si>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</si>
  <si>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</si>
  <si>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</si>
  <si>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</si>
  <si>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</si>
  <si>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</si>
  <si>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</si>
  <si>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</si>
  <si>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</si>
  <si>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</si>
  <si>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</si>
  <si>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</si>
  <si>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</si>
  <si>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</si>
  <si>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</si>
  <si>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</si>
  <si>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</si>
  <si>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</si>
  <si>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</si>
  <si>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</si>
  <si>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</si>
  <si>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</si>
  <si>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</si>
  <si>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</si>
  <si>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</si>
  <si>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</si>
  <si>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</si>
  <si>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</si>
  <si>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</si>
  <si>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</si>
  <si>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</si>
  <si>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</si>
  <si>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</si>
  <si>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</si>
  <si>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</si>
  <si>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</si>
  <si>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</si>
  <si>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</si>
  <si>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</si>
  <si>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</si>
  <si>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</si>
  <si>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</si>
  <si>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</si>
  <si>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</si>
  <si>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</si>
  <si>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</si>
  <si>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</si>
  <si>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</si>
  <si>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</si>
  <si>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</si>
  <si>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</si>
  <si>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</si>
  <si>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</si>
  <si>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</si>
  <si>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</si>
  <si>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</si>
  <si>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</si>
  <si>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</si>
  <si>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</si>
  <si>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</si>
  <si>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</si>
  <si>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</si>
  <si>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</si>
  <si>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</si>
  <si>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</si>
  <si>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</si>
  <si>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</si>
  <si>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</si>
  <si>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</si>
  <si>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</si>
  <si>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</si>
  <si>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</si>
  <si>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</si>
  <si>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</si>
  <si>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</si>
  <si>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</si>
  <si>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</si>
  <si>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</si>
  <si>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</si>
  <si>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</si>
  <si>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</si>
  <si>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</si>
  <si>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</si>
  <si>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</si>
  <si>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</si>
  <si>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</si>
  <si>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</si>
  <si>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</si>
  <si>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</si>
  <si>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</si>
  <si>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</si>
  <si>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</si>
  <si>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</si>
  <si>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</si>
  <si>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</si>
  <si>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</si>
  <si>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</si>
  <si>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</si>
  <si>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</si>
  <si>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</si>
  <si>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</si>
  <si>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</si>
  <si>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</si>
  <si>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</si>
  <si>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</si>
  <si>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</si>
  <si>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</si>
  <si>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</si>
  <si>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</si>
  <si>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</si>
  <si>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</si>
  <si>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</si>
  <si>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</si>
  <si>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</si>
  <si>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</si>
  <si>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</si>
  <si>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</si>
  <si>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</si>
  <si>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</si>
  <si>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</si>
  <si>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</si>
  <si>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</si>
  <si>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</si>
  <si>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</si>
  <si>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</si>
  <si>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</si>
  <si>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</si>
  <si>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</si>
  <si>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</si>
  <si>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</si>
  <si>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</si>
  <si>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</si>
  <si>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</si>
  <si>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</si>
  <si>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</si>
  <si>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</si>
  <si>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</si>
  <si>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</si>
  <si>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</si>
  <si>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</si>
  <si>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</si>
  <si>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</si>
  <si>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</si>
  <si>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</si>
  <si>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</si>
  <si>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</si>
  <si>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</si>
  <si>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</si>
  <si>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</si>
  <si>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</si>
  <si>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</si>
  <si>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</si>
  <si>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</si>
  <si>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</si>
  <si>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</si>
  <si>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</si>
  <si>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</si>
  <si>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</si>
  <si>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</si>
  <si>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</si>
  <si>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</si>
  <si>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</si>
  <si>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</si>
  <si>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</si>
  <si>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</si>
  <si>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</si>
  <si>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</si>
  <si>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</si>
  <si>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</si>
  <si>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</si>
  <si>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</si>
  <si>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</si>
  <si>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</si>
  <si>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</si>
  <si>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</si>
  <si>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</si>
  <si>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</si>
  <si>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</si>
  <si>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</si>
  <si>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</si>
  <si>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</si>
  <si>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</si>
  <si>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</si>
  <si>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</si>
  <si>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</si>
  <si>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</si>
  <si>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</si>
  <si>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</si>
  <si>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</si>
  <si>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</si>
  <si>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</si>
  <si>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</si>
  <si>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</si>
  <si>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</si>
  <si>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</si>
  <si>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</si>
  <si>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</si>
  <si>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</si>
  <si>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</si>
  <si>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</si>
  <si>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</si>
  <si>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</si>
  <si>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</si>
  <si>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</si>
  <si>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</si>
  <si>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</si>
  <si>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</si>
  <si>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</si>
  <si>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</si>
  <si>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</si>
  <si>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</si>
  <si>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</si>
  <si>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</si>
  <si>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</si>
  <si>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</si>
  <si>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</si>
  <si>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</si>
  <si>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</si>
  <si>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</si>
  <si>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</si>
  <si>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</si>
  <si>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</si>
  <si>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</si>
  <si>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</si>
  <si>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</si>
  <si>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</si>
  <si>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</si>
  <si>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</si>
  <si>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</si>
  <si>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</si>
  <si>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</si>
  <si>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</si>
  <si>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</si>
  <si>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</si>
  <si>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</si>
  <si>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</si>
  <si>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</si>
  <si>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</si>
  <si>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</si>
  <si>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</si>
  <si>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</si>
  <si>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</si>
  <si>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</si>
  <si>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</si>
  <si>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</si>
  <si>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</si>
  <si>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</si>
  <si>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</si>
  <si>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</si>
  <si>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</si>
  <si>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</si>
  <si>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</si>
  <si>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</si>
  <si>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</si>
  <si>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</si>
  <si>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</si>
  <si>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</si>
  <si>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</si>
  <si>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</si>
  <si>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</si>
  <si>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</si>
  <si>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</si>
  <si>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</si>
  <si>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</si>
  <si>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</si>
  <si>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</si>
  <si>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</si>
  <si>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</si>
  <si>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</si>
  <si>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</si>
  <si>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</si>
  <si>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</si>
  <si>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</si>
  <si>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</si>
  <si>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</si>
  <si>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</si>
  <si>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</si>
  <si>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</si>
  <si>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</si>
  <si>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</si>
  <si>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</si>
  <si>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</si>
  <si>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</si>
  <si>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</si>
  <si>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</si>
  <si>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</si>
  <si>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</si>
  <si>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</si>
  <si>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</si>
  <si>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</si>
  <si>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</si>
  <si>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</si>
  <si>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</si>
  <si>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</si>
  <si>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</si>
  <si>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</si>
  <si>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</si>
  <si>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</si>
  <si>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</si>
  <si>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</si>
  <si>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</si>
  <si>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</si>
  <si>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</si>
  <si>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</si>
  <si>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</si>
  <si>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</si>
  <si>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</si>
  <si>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</si>
  <si>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</si>
  <si>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</si>
  <si>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</si>
  <si>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</si>
  <si>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</si>
  <si>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</si>
  <si>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</si>
  <si>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</si>
  <si>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</si>
  <si>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</si>
  <si>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</si>
  <si>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</si>
  <si>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</si>
  <si>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</si>
  <si>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</si>
  <si>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</si>
  <si>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</si>
  <si>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</si>
  <si>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</si>
  <si>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</si>
  <si>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</si>
  <si>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</si>
  <si>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</si>
  <si>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</si>
  <si>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</si>
  <si>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</si>
  <si>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</si>
  <si>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</si>
  <si>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</si>
  <si>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</si>
  <si>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</si>
  <si>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</si>
  <si>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</si>
  <si>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</si>
  <si>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</si>
  <si>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</si>
  <si>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</si>
  <si>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</si>
  <si>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</si>
  <si>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</si>
  <si>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</si>
  <si>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</si>
  <si>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</si>
  <si>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</si>
  <si>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</si>
  <si>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</si>
  <si>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</si>
  <si>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</si>
  <si>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</si>
  <si>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</si>
  <si>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</si>
  <si>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</si>
  <si>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</si>
  <si>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</si>
  <si>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</si>
  <si>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</si>
  <si>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</si>
  <si>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</si>
  <si>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</si>
  <si>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</si>
  <si>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</si>
  <si>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</si>
  <si>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</si>
  <si>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</si>
  <si>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</si>
  <si>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</si>
  <si>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</si>
  <si>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</si>
  <si>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</si>
  <si>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</si>
  <si>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</si>
  <si>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</si>
  <si>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</si>
  <si>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</si>
  <si>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</si>
  <si>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</si>
  <si>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</si>
  <si>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</si>
  <si>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</si>
  <si>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</si>
  <si>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</si>
  <si>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</si>
  <si>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</si>
  <si>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</si>
  <si>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</si>
  <si>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</si>
  <si>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</si>
  <si>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</si>
  <si>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</si>
  <si>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</si>
  <si>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</si>
  <si>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</si>
  <si>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</si>
  <si>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</si>
  <si>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</si>
  <si>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</si>
  <si>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</si>
  <si>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</si>
  <si>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</si>
  <si>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</si>
  <si>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</si>
  <si>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</si>
  <si>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</si>
  <si>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</si>
  <si>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</si>
  <si>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</si>
  <si>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</si>
  <si>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</si>
  <si>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</si>
  <si>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</si>
  <si>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</si>
  <si>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</si>
  <si>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</si>
  <si>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</si>
  <si>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</si>
  <si>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</si>
  <si>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</si>
  <si>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</si>
  <si>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</si>
  <si>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</si>
  <si>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</si>
  <si>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</si>
  <si>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</si>
  <si>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</si>
  <si>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</si>
  <si>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</si>
  <si>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</si>
  <si>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</si>
  <si>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</si>
  <si>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</si>
  <si>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</si>
  <si>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</si>
  <si>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</si>
  <si>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</si>
  <si>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</si>
  <si>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</si>
  <si>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</si>
  <si>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</si>
  <si>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</si>
  <si>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</si>
  <si>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</si>
  <si>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</si>
  <si>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</si>
  <si>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</si>
  <si>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</si>
  <si>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</si>
  <si>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</si>
  <si>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</si>
  <si>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</si>
  <si>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</si>
  <si>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</si>
  <si>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</si>
  <si>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</si>
  <si>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</si>
  <si>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</si>
  <si>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</si>
  <si>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</si>
  <si>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</si>
  <si>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</si>
  <si>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</si>
  <si>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</si>
  <si>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</si>
  <si>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</si>
  <si>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</si>
  <si>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</si>
  <si>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</si>
  <si>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</si>
  <si>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</si>
  <si>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</si>
  <si>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</si>
  <si>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</si>
  <si>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</si>
  <si>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</si>
  <si>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</si>
  <si>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</si>
  <si>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</si>
  <si>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</si>
  <si>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</si>
  <si>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</si>
  <si>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</si>
  <si>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</si>
  <si>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</si>
  <si>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</si>
  <si>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</si>
  <si>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</si>
  <si>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</si>
  <si>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</si>
  <si>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</si>
  <si>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</si>
  <si>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</si>
  <si>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</si>
  <si>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</si>
  <si>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</si>
  <si>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</si>
  <si>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</si>
  <si>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</si>
  <si>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</si>
  <si>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</si>
  <si>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</si>
  <si>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</si>
  <si>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</si>
  <si>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</si>
  <si>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</si>
  <si>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</si>
  <si>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</si>
  <si>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</si>
  <si>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</si>
  <si>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</si>
  <si>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</si>
  <si>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</si>
  <si>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</si>
  <si>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</si>
  <si>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</si>
  <si>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</si>
  <si>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</si>
  <si>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</si>
  <si>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</si>
  <si>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</si>
  <si>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</si>
  <si>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</si>
  <si>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</si>
  <si>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</si>
  <si>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</si>
  <si>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</si>
  <si>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</si>
  <si>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</si>
  <si>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</si>
  <si>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</si>
  <si>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</si>
  <si>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</si>
  <si>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</si>
  <si>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</si>
  <si>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</si>
  <si>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</si>
  <si>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</si>
  <si>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</si>
  <si>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</si>
  <si>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</si>
  <si>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</si>
  <si>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</si>
  <si>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</si>
  <si>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</si>
  <si>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</si>
  <si>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</si>
  <si>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</si>
  <si>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</si>
  <si>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</si>
  <si>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</si>
  <si>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</si>
  <si>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</si>
  <si>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</si>
  <si>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</si>
  <si>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</si>
  <si>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</si>
  <si>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</si>
  <si>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</si>
  <si>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</si>
  <si>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</si>
  <si>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</si>
  <si>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</si>
  <si>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</si>
  <si>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</si>
  <si>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</si>
  <si>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</si>
  <si>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</si>
  <si>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</si>
  <si>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</si>
  <si>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</si>
  <si>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</si>
  <si>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</si>
  <si>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</si>
  <si>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</si>
  <si>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</si>
  <si>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</si>
  <si>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</si>
  <si>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</si>
  <si>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</si>
  <si>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</si>
  <si>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</si>
  <si>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</si>
  <si>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</si>
  <si>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</si>
  <si>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</si>
  <si>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</si>
  <si>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</si>
  <si>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</si>
  <si>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</si>
  <si>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</si>
  <si>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</si>
  <si>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</si>
  <si>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</si>
  <si>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</si>
  <si>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</si>
  <si>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</si>
  <si>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</si>
  <si>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</si>
  <si>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</si>
  <si>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</si>
  <si>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</si>
  <si>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</si>
  <si>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</si>
  <si>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</si>
  <si>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</si>
  <si>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</si>
  <si>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</si>
  <si>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</si>
  <si>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</si>
  <si>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</si>
  <si>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</si>
  <si>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</si>
  <si>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</si>
  <si>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</si>
  <si>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</si>
  <si>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</si>
  <si>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</si>
  <si>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</si>
  <si>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</si>
  <si>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</si>
  <si>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</si>
  <si>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</si>
  <si>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</si>
  <si>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</si>
  <si>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</si>
  <si>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</si>
  <si>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</si>
  <si>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</si>
  <si>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</si>
  <si>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</si>
  <si>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</si>
  <si>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</si>
  <si>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</si>
  <si>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</si>
  <si>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</si>
  <si>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</si>
  <si>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</si>
  <si>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</si>
  <si>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</si>
  <si>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</si>
  <si>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</si>
  <si>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</si>
  <si>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</si>
  <si>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</si>
  <si>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</si>
  <si>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</si>
  <si>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</si>
  <si>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</si>
  <si>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</si>
  <si>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</si>
  <si>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</si>
  <si>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</si>
  <si>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</si>
  <si>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</si>
  <si>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</si>
  <si>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</si>
  <si>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</si>
  <si>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</si>
  <si>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</si>
  <si>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</si>
  <si>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</si>
  <si>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</si>
  <si>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</si>
  <si>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</si>
  <si>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</si>
  <si>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</si>
  <si>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</si>
  <si>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</si>
  <si>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</si>
  <si>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</si>
  <si>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</si>
  <si>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</si>
  <si>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</si>
  <si>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</si>
  <si>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</si>
  <si>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</si>
  <si>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</si>
  <si>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</si>
  <si>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</si>
  <si>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</si>
  <si>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</si>
  <si>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</si>
  <si>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</si>
  <si>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</si>
  <si>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</si>
  <si>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</si>
  <si>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</si>
  <si>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</si>
  <si>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</si>
  <si>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</si>
  <si>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</si>
  <si>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</si>
  <si>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</si>
  <si>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</si>
  <si>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</si>
  <si>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</si>
  <si>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</si>
  <si>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</si>
  <si>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</si>
  <si>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</si>
  <si>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</si>
  <si>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</si>
  <si>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</si>
  <si>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</si>
  <si>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</si>
  <si>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</si>
  <si>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</si>
  <si>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</si>
  <si>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</si>
  <si>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</si>
  <si>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</si>
  <si>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</si>
  <si>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</si>
  <si>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</si>
  <si>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</si>
  <si>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</si>
  <si>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</si>
  <si>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</si>
  <si>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</si>
  <si>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</si>
  <si>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</si>
  <si>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</si>
  <si>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</si>
  <si>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</si>
  <si>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</si>
  <si>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</si>
  <si>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</si>
  <si>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</si>
  <si>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</si>
  <si>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</si>
  <si>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</si>
  <si>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</si>
  <si>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</si>
  <si>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</si>
  <si>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</si>
  <si>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</si>
  <si>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</si>
  <si>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</si>
  <si>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</si>
  <si>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</si>
  <si>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</si>
  <si>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</si>
  <si>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</si>
  <si>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</si>
  <si>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</si>
  <si>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</si>
  <si>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</si>
  <si>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</si>
  <si>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</si>
  <si>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</si>
  <si>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</si>
  <si>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</si>
  <si>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</si>
  <si>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</si>
  <si>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</si>
  <si>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</si>
  <si>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</si>
  <si>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</si>
  <si>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</si>
  <si>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</si>
  <si>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</si>
  <si>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</si>
  <si>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</si>
  <si>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</si>
  <si>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</si>
  <si>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</si>
  <si>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</si>
  <si>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</si>
  <si>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</si>
  <si>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</si>
  <si>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</si>
  <si>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</si>
  <si>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</si>
  <si>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</si>
  <si>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</si>
  <si>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</si>
  <si>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</si>
  <si>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</si>
  <si>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</si>
  <si>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</si>
  <si>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</si>
  <si>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</si>
  <si>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</si>
  <si>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</si>
  <si>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</si>
  <si>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</si>
  <si>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</si>
  <si>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</si>
  <si>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</si>
  <si>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</si>
  <si>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</si>
  <si>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</si>
  <si>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</si>
  <si>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</si>
  <si>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</si>
  <si>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</si>
  <si>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</si>
  <si>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</si>
  <si>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</si>
  <si>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</si>
  <si>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</si>
  <si>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</si>
  <si>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</si>
  <si>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</si>
  <si>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</si>
  <si>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</si>
  <si>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</si>
  <si>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</si>
  <si>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</si>
  <si>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</si>
  <si>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</si>
  <si>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</si>
  <si>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</si>
  <si>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</si>
  <si>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</si>
  <si>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</si>
  <si>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</si>
  <si>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</si>
  <si>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</si>
  <si>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</si>
  <si>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</si>
  <si>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</si>
  <si>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</si>
  <si>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</si>
  <si>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</si>
  <si>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</si>
  <si>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</si>
  <si>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</si>
  <si>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</si>
  <si>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</si>
  <si>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</si>
  <si>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</si>
  <si>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</si>
  <si>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</si>
  <si>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</si>
  <si>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</si>
  <si>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</si>
  <si>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</si>
  <si>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</si>
  <si>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</si>
  <si>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</si>
  <si>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</si>
  <si>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</si>
  <si>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</si>
  <si>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</si>
  <si>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</si>
  <si>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</si>
  <si>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</si>
  <si>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</si>
  <si>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</si>
  <si>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</si>
  <si>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</si>
  <si>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</si>
  <si>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</si>
  <si>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</si>
  <si>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</si>
  <si>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</si>
  <si>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</si>
  <si>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</si>
  <si>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</si>
  <si>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</si>
  <si>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</si>
  <si>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</si>
  <si>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</si>
  <si>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</si>
  <si>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</si>
  <si>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</si>
  <si>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</si>
  <si>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</si>
  <si>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</si>
  <si>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</si>
  <si>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</si>
  <si>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</si>
  <si>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</si>
  <si>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</si>
  <si>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</si>
  <si>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</si>
  <si>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</si>
  <si>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</si>
  <si>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</si>
  <si>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</si>
  <si>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</si>
  <si>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</si>
  <si>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</si>
  <si>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</si>
  <si>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</si>
  <si>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</si>
  <si>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</si>
  <si>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</si>
  <si>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</si>
  <si>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</si>
  <si>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</si>
  <si>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</si>
  <si>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</si>
  <si>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</si>
  <si>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</si>
  <si>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</si>
  <si>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</si>
  <si>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</si>
  <si>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</si>
  <si>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</si>
  <si>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</si>
  <si>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</si>
  <si>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</si>
  <si>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</si>
  <si>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</si>
  <si>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</si>
  <si>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</si>
  <si>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</si>
  <si>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</si>
  <si>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</si>
  <si>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</si>
  <si>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</si>
  <si>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</si>
  <si>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</si>
  <si>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</si>
  <si>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</si>
  <si>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</si>
  <si>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</si>
  <si>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</si>
  <si>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</si>
  <si>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</si>
  <si>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</si>
  <si>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</si>
  <si>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</si>
  <si>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</si>
  <si>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</si>
  <si>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</si>
  <si>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</si>
  <si>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</si>
  <si>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</si>
  <si>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</si>
  <si>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</si>
  <si>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</si>
  <si>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</si>
  <si>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</si>
  <si>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</si>
  <si>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</si>
  <si>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</si>
  <si>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</si>
  <si>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</si>
  <si>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</si>
  <si>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</si>
  <si>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</si>
  <si>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</si>
  <si>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</si>
  <si>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</si>
  <si>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</si>
  <si>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</si>
  <si>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</si>
  <si>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</si>
  <si>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</si>
  <si>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</si>
  <si>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</si>
  <si>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</si>
  <si>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</si>
  <si>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</si>
  <si>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</si>
  <si>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</si>
  <si>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</si>
  <si>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</si>
  <si>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</si>
  <si>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</si>
  <si>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</si>
  <si>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</si>
  <si>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</si>
  <si>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</si>
  <si>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</si>
  <si>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</si>
  <si>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</si>
  <si>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</si>
  <si>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</si>
  <si>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</si>
  <si>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</si>
  <si>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</si>
  <si>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</si>
  <si>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</si>
  <si>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</si>
  <si>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</si>
  <si>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</si>
  <si>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</si>
  <si>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</si>
  <si>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</si>
  <si>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</si>
  <si>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</si>
  <si>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</si>
  <si>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</si>
  <si>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</si>
  <si>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</si>
  <si>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</si>
  <si>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</si>
  <si>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</si>
  <si>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</si>
  <si>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</si>
  <si>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</si>
  <si>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</si>
  <si>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</si>
  <si>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</si>
  <si>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</si>
  <si>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</si>
  <si>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</si>
  <si>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</si>
  <si>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</si>
  <si>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</si>
  <si>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</si>
  <si>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</si>
  <si>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</si>
  <si>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</si>
  <si>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</si>
  <si>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</si>
  <si>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</si>
  <si>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</si>
  <si>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</si>
  <si>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</si>
  <si>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</si>
  <si>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</si>
  <si>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</si>
  <si>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</si>
  <si>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</si>
  <si>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</si>
  <si>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</si>
  <si>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</si>
  <si>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</si>
  <si>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</si>
  <si>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</si>
  <si>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</si>
  <si>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</si>
  <si>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</si>
  <si>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</si>
  <si>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</si>
  <si>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</si>
  <si>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</si>
  <si>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</si>
  <si>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</si>
  <si>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</si>
  <si>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</si>
  <si>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</si>
  <si>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</si>
  <si>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</si>
  <si>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</si>
  <si>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</si>
  <si>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</si>
  <si>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</si>
  <si>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</si>
  <si>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</si>
  <si>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</si>
  <si>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</si>
  <si>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</si>
  <si>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</si>
  <si>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</si>
  <si>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</si>
  <si>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</si>
  <si>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</si>
  <si>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</si>
  <si>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</si>
  <si>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</si>
  <si>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</si>
  <si>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</si>
  <si>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</si>
  <si>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</si>
  <si>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</si>
  <si>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</si>
  <si>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</si>
  <si>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</si>
  <si>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</si>
  <si>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</si>
  <si>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</si>
  <si>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</si>
  <si>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</si>
  <si>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</si>
  <si>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</si>
  <si>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</si>
  <si>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</si>
  <si>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</si>
  <si>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</si>
  <si>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</si>
  <si>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</si>
  <si>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</si>
  <si>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</si>
  <si>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</si>
  <si>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</si>
  <si>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</si>
  <si>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</si>
  <si>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</si>
  <si>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</si>
  <si>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</si>
  <si>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</si>
  <si>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</si>
  <si>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</si>
  <si>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</si>
  <si>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</si>
  <si>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</si>
  <si>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</si>
  <si>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</si>
  <si>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</si>
  <si>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</si>
  <si>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</si>
  <si>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</si>
  <si>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</si>
  <si>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</si>
  <si>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</si>
  <si>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</si>
  <si>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</si>
  <si>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</si>
  <si>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</si>
  <si>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</si>
  <si>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</si>
  <si>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</si>
  <si>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</si>
  <si>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</si>
  <si>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</si>
  <si>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</si>
  <si>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</si>
  <si>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</si>
  <si>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</si>
  <si>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</si>
  <si>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</si>
  <si>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</si>
  <si>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</si>
  <si>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</si>
  <si>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</si>
  <si>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</si>
  <si>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</si>
  <si>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</si>
  <si>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</si>
  <si>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</si>
  <si>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</si>
  <si>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</si>
  <si>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</si>
  <si>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</si>
  <si>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</si>
  <si>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</si>
  <si>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</si>
  <si>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</si>
  <si>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</si>
  <si>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</si>
  <si>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</si>
  <si>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</si>
  <si>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</si>
  <si>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</si>
  <si>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</si>
  <si>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</si>
  <si>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</si>
  <si>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</si>
  <si>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</si>
  <si>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</si>
  <si>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</si>
  <si>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</si>
  <si>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</si>
  <si>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</si>
  <si>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</si>
  <si>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</si>
  <si>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</si>
  <si>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</si>
  <si>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</si>
  <si>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</si>
  <si>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</si>
  <si>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</si>
  <si>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</si>
  <si>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</si>
  <si>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</si>
  <si>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</si>
  <si>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</si>
  <si>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</si>
  <si>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</si>
  <si>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</si>
  <si>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</si>
  <si>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</si>
  <si>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</si>
  <si>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</si>
  <si>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</si>
  <si>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</si>
  <si>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</si>
  <si>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</si>
  <si>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</si>
  <si>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</si>
  <si>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</si>
  <si>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</si>
  <si>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</si>
  <si>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</si>
  <si>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</si>
  <si>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</si>
  <si>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</si>
  <si>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</si>
  <si>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</si>
  <si>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</si>
  <si>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</si>
  <si>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</si>
  <si>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</si>
  <si>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</si>
  <si>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</si>
  <si>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</si>
  <si>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</si>
  <si>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</si>
  <si>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</si>
  <si>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</si>
  <si>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</si>
  <si>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</si>
  <si>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</si>
  <si>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</si>
  <si>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</si>
  <si>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</si>
  <si>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</si>
  <si>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</si>
  <si>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</si>
  <si>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</si>
  <si>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</si>
  <si>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</si>
  <si>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</si>
  <si>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</si>
  <si>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</si>
  <si>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</si>
  <si>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</si>
  <si>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</si>
  <si>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</si>
  <si>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</si>
  <si>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</si>
  <si>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</si>
  <si>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</si>
  <si>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</si>
  <si>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</si>
  <si>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</si>
  <si>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</si>
  <si>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</si>
  <si>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</si>
  <si>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</si>
  <si>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</si>
  <si>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</si>
  <si>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</si>
  <si>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</si>
  <si>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</si>
  <si>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</si>
  <si>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</si>
  <si>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</si>
  <si>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</si>
  <si>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</si>
  <si>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</si>
  <si>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</si>
  <si>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</si>
  <si>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</si>
  <si>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</si>
  <si>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</si>
  <si>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</si>
  <si>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</si>
  <si>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</si>
  <si>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</si>
  <si>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</si>
  <si>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</si>
  <si>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</si>
  <si>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</si>
  <si>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</si>
  <si>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</si>
  <si>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</si>
  <si>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</si>
  <si>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</si>
  <si>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</si>
  <si>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</si>
  <si>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</si>
  <si>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</si>
  <si>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</si>
  <si>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</si>
  <si>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</si>
  <si>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</si>
  <si>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</si>
  <si>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</si>
  <si>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</si>
  <si>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</si>
  <si>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</si>
  <si>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</si>
  <si>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</si>
  <si>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</si>
  <si>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</si>
  <si>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</si>
  <si>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</si>
  <si>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</si>
  <si>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</si>
  <si>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</si>
  <si>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</si>
  <si>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</si>
  <si>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</si>
  <si>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</si>
  <si>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</si>
  <si>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</si>
  <si>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</si>
  <si>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</si>
  <si>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</si>
  <si>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</si>
  <si>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</si>
  <si>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</si>
  <si>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</si>
  <si>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</si>
  <si>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</si>
  <si>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</si>
  <si>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</si>
  <si>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</si>
  <si>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</si>
  <si>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</si>
  <si>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</si>
  <si>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</si>
  <si>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</si>
  <si>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</si>
  <si>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</si>
  <si>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</si>
  <si>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</si>
  <si>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</si>
  <si>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</si>
  <si>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</si>
  <si>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</si>
  <si>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</si>
  <si>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</si>
  <si>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</si>
  <si>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</si>
  <si>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</si>
  <si>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</si>
  <si>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</si>
  <si>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</si>
  <si>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</si>
  <si>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</si>
  <si>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</si>
  <si>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</si>
  <si>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</si>
  <si>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</si>
  <si>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</si>
  <si>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</si>
  <si>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</si>
  <si>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</si>
  <si>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</si>
  <si>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</si>
  <si>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</si>
  <si>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</si>
  <si>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</si>
  <si>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</si>
  <si>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</si>
  <si>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</si>
  <si>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</si>
  <si>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</si>
  <si>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</si>
  <si>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</si>
  <si>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</si>
  <si>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</si>
  <si>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</si>
  <si>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</si>
  <si>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</si>
  <si>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</si>
  <si>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</si>
  <si>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</si>
  <si>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</si>
  <si>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</si>
  <si>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</si>
  <si>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</si>
  <si>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</si>
  <si>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</si>
  <si>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</si>
  <si>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</si>
  <si>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</si>
  <si>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</si>
  <si>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</si>
  <si>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</si>
  <si>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</si>
  <si>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</si>
  <si>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</si>
  <si>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</si>
  <si>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</si>
  <si>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</si>
  <si>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</si>
  <si>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</si>
  <si>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</si>
  <si>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</si>
  <si>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</si>
  <si>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</si>
  <si>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</si>
  <si>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</si>
  <si>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</si>
  <si>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</si>
  <si>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</si>
  <si>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</si>
  <si>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</si>
  <si>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</si>
  <si>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</si>
  <si>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</si>
  <si>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</si>
  <si>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</si>
  <si>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</si>
  <si>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</si>
  <si>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</si>
  <si>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</si>
  <si>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</si>
  <si>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</si>
  <si>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</si>
  <si>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</si>
  <si>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</si>
  <si>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</si>
  <si>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</si>
  <si>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</si>
  <si>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</si>
  <si>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</si>
  <si>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</si>
  <si>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</si>
  <si>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</si>
  <si>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</si>
  <si>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</si>
  <si>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</si>
  <si>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</si>
  <si>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</si>
  <si>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</si>
  <si>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</si>
  <si>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</si>
  <si>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</si>
  <si>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</si>
  <si>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</si>
  <si>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</si>
  <si>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</si>
  <si>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</si>
  <si>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</si>
  <si>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</si>
  <si>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</si>
  <si>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</si>
  <si>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</si>
  <si>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</si>
  <si>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</si>
  <si>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</si>
  <si>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</si>
  <si>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</si>
  <si>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</si>
  <si>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</si>
  <si>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</si>
  <si>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</si>
  <si>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</si>
  <si>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</si>
  <si>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</si>
  <si>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</si>
  <si>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</si>
  <si>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</si>
  <si>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</si>
  <si>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</si>
  <si>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</si>
  <si>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</si>
  <si>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</si>
  <si>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</si>
  <si>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</si>
  <si>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</si>
  <si>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</si>
  <si>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</si>
  <si>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</si>
  <si>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</si>
  <si>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</si>
  <si>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</si>
  <si>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</si>
  <si>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</si>
  <si>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</si>
  <si>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</si>
  <si>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</si>
  <si>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</si>
  <si>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</si>
  <si>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</si>
  <si>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</si>
  <si>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</si>
  <si>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</si>
  <si>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</si>
  <si>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</si>
  <si>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</si>
  <si>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</si>
  <si>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</si>
  <si>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</si>
  <si>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</si>
  <si>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</si>
  <si>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</si>
  <si>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</si>
  <si>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</si>
  <si>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</si>
  <si>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</si>
  <si>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</si>
  <si>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</si>
  <si>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</si>
  <si>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</si>
  <si>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</si>
  <si>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</si>
  <si>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</si>
  <si>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</si>
  <si>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</si>
  <si>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</si>
  <si>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</si>
  <si>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</si>
  <si>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</si>
  <si>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</si>
  <si>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</si>
  <si>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</si>
  <si>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</si>
  <si>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</si>
  <si>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</si>
  <si>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</si>
  <si>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</si>
  <si>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</si>
  <si>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</si>
  <si>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</si>
  <si>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</si>
  <si>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</si>
  <si>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</si>
  <si>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</si>
  <si>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</si>
  <si>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</si>
  <si>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</si>
  <si>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</si>
  <si>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</si>
  <si>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</si>
  <si>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</si>
  <si>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</si>
  <si>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</si>
  <si>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</si>
  <si>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</si>
  <si>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</si>
  <si>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</si>
  <si>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</si>
  <si>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</si>
  <si>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</si>
  <si>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</si>
  <si>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</si>
  <si>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</si>
  <si>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</si>
  <si>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</si>
  <si>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</si>
  <si>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</si>
  <si>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</si>
  <si>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</si>
  <si>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</si>
  <si>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</si>
  <si>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</si>
  <si>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</si>
  <si>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</si>
  <si>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</si>
  <si>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</si>
  <si>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</si>
  <si>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</si>
  <si>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</si>
  <si>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</si>
  <si>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</si>
  <si>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</si>
  <si>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</si>
  <si>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</si>
  <si>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</si>
  <si>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</si>
  <si>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</si>
  <si>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</si>
  <si>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</si>
  <si>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</si>
  <si>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</si>
  <si>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</si>
  <si>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</si>
  <si>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</si>
  <si>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</si>
  <si>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</si>
  <si>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</si>
  <si>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</si>
  <si>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</si>
  <si>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</si>
  <si>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</si>
  <si>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</si>
  <si>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</si>
  <si>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</si>
  <si>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</si>
  <si>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</si>
  <si>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</si>
  <si>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</si>
  <si>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</si>
  <si>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</si>
  <si>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</si>
  <si>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</si>
  <si>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</si>
  <si>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</si>
  <si>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</si>
  <si>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</si>
  <si>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</si>
  <si>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</si>
  <si>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</si>
  <si>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</si>
  <si>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</si>
  <si>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</si>
  <si>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</si>
  <si>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</si>
  <si>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</si>
  <si>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</si>
  <si>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</si>
  <si>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</si>
  <si>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</si>
  <si>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</si>
  <si>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</si>
  <si>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</si>
  <si>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</si>
  <si>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</si>
  <si>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</si>
  <si>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</si>
  <si>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</si>
  <si>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</si>
  <si>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</si>
  <si>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</si>
  <si>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</si>
  <si>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</si>
  <si>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</si>
  <si>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</si>
  <si>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</si>
  <si>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</si>
  <si>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</si>
  <si>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</si>
  <si>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</si>
  <si>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</si>
  <si>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</si>
  <si>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</si>
  <si>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</si>
  <si>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</si>
  <si>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</si>
  <si>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</si>
  <si>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</si>
  <si>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</si>
  <si>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</si>
  <si>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</si>
  <si>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</si>
  <si>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</si>
  <si>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</si>
  <si>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</si>
  <si>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</si>
  <si>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</si>
  <si>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</si>
  <si>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</si>
  <si>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</si>
  <si>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</si>
  <si>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</si>
  <si>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</si>
  <si>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</si>
  <si>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</si>
  <si>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</si>
  <si>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</si>
  <si>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</si>
  <si>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</si>
  <si>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</si>
  <si>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</si>
  <si>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</si>
  <si>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</si>
  <si>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</si>
  <si>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</si>
  <si>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</si>
  <si>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</si>
  <si>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</si>
  <si>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</si>
  <si>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</si>
  <si>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</si>
  <si>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</si>
  <si>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</si>
  <si>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</si>
  <si>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</si>
  <si>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</si>
  <si>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</si>
  <si>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</si>
  <si>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</si>
  <si>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</si>
  <si>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</si>
  <si>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</si>
  <si>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</si>
  <si>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</si>
  <si>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</si>
  <si>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</si>
  <si>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</si>
  <si>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</si>
  <si>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</si>
  <si>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</si>
  <si>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</si>
  <si>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</si>
  <si>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</si>
  <si>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</si>
  <si>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</si>
  <si>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</si>
  <si>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</si>
  <si>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</si>
  <si>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</si>
  <si>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</si>
  <si>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</si>
  <si>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</si>
  <si>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</si>
  <si>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</si>
  <si>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</si>
  <si>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</si>
  <si>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</si>
  <si>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</si>
  <si>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</si>
  <si>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</si>
  <si>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</si>
  <si>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</si>
  <si>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</si>
  <si>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</si>
  <si>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</si>
  <si>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</si>
  <si>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</si>
  <si>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</si>
  <si>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</si>
  <si>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</si>
  <si>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</si>
  <si>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</si>
  <si>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</si>
  <si>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</si>
  <si>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</si>
  <si>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</si>
  <si>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</si>
  <si>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</si>
  <si>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</si>
  <si>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</si>
  <si>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</si>
  <si>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</si>
  <si>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</si>
  <si>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</si>
  <si>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</si>
  <si>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</si>
  <si>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</si>
  <si>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</si>
  <si>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</si>
  <si>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</si>
  <si>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</si>
  <si>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</si>
  <si>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</si>
  <si>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</si>
  <si>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</si>
  <si>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</si>
  <si>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</si>
  <si>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</si>
  <si>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</si>
  <si>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</si>
  <si>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</si>
  <si>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</si>
  <si>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</si>
  <si>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</si>
  <si>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</si>
  <si>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</si>
  <si>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</si>
  <si>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</si>
  <si>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</si>
  <si>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</si>
  <si>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</si>
  <si>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</si>
  <si>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</si>
  <si>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</si>
  <si>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</si>
  <si>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</si>
  <si>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</si>
  <si>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</si>
  <si>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</si>
  <si>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</si>
  <si>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</si>
  <si>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</si>
  <si>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</si>
  <si>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</si>
  <si>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</si>
  <si>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</si>
  <si>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</si>
  <si>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</si>
  <si>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</si>
  <si>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</si>
  <si>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</si>
  <si>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</si>
  <si>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</si>
  <si>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</si>
  <si>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</si>
  <si>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</si>
  <si>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</si>
  <si>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</si>
  <si>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</si>
  <si>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</si>
  <si>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</si>
  <si>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</si>
  <si>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</si>
  <si>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</si>
  <si>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</si>
  <si>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</si>
  <si>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</si>
  <si>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</si>
  <si>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</si>
  <si>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</si>
  <si>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</si>
  <si>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</si>
  <si>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</si>
  <si>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</si>
  <si>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</si>
  <si>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</si>
  <si>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</si>
  <si>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</si>
  <si>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</si>
  <si>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</si>
  <si>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</si>
  <si>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</si>
  <si>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</si>
  <si>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</si>
  <si>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</si>
  <si>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</si>
  <si>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</si>
  <si>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</si>
  <si>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</si>
  <si>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</si>
  <si>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</si>
  <si>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</si>
  <si>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</si>
  <si>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</si>
  <si>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</si>
  <si>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</si>
  <si>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</si>
  <si>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</si>
  <si>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</si>
  <si>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</si>
  <si>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</si>
  <si>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</si>
  <si>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</si>
  <si>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</si>
  <si>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</si>
  <si>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</si>
  <si>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</si>
  <si>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</si>
  <si>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</si>
  <si>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</si>
  <si>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</si>
  <si>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</si>
  <si>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</si>
  <si>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</si>
  <si>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</si>
  <si>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</si>
  <si>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</si>
  <si>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</si>
  <si>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</si>
  <si>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</si>
  <si>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</si>
  <si>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</si>
  <si>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</si>
  <si>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</si>
  <si>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</si>
  <si>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</si>
  <si>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</si>
  <si>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</si>
  <si>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</si>
  <si>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</si>
  <si>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</si>
  <si>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</si>
  <si>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</si>
  <si>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</si>
  <si>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</si>
  <si>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</si>
  <si>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</si>
  <si>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</si>
  <si>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</si>
  <si>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</si>
  <si>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</si>
  <si>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</si>
  <si>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</si>
  <si>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</si>
  <si>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</si>
  <si>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</si>
  <si>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</si>
  <si>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</si>
  <si>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</si>
  <si>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</si>
  <si>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</si>
  <si>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</si>
  <si>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</si>
  <si>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</si>
  <si>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</si>
  <si>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</si>
  <si>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</si>
  <si>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</si>
  <si>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</si>
  <si>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</si>
  <si>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</si>
  <si>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</si>
  <si>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</si>
  <si>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</si>
  <si>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</si>
  <si>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</si>
  <si>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</si>
  <si>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</si>
  <si>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</si>
  <si>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</si>
  <si>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</si>
  <si>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</si>
  <si>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</si>
  <si>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</si>
  <si>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</si>
  <si>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</si>
  <si>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</si>
  <si>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</si>
  <si>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</si>
  <si>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</si>
  <si>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</si>
  <si>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</si>
  <si>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</si>
  <si>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</si>
  <si>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</si>
  <si>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</si>
  <si>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</si>
  <si>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</si>
  <si>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</si>
  <si>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</si>
  <si>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</si>
  <si>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</si>
  <si>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</si>
  <si>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</si>
  <si>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</si>
  <si>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</si>
  <si>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</si>
  <si>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</si>
  <si>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</si>
  <si>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</si>
  <si>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</si>
  <si>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</si>
  <si>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</si>
  <si>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</si>
  <si>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</si>
  <si>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</si>
  <si>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</si>
  <si>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</si>
  <si>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</si>
  <si>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</si>
  <si>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</si>
  <si>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</si>
  <si>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</si>
  <si>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</si>
  <si>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</si>
  <si>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</si>
  <si>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</si>
  <si>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</si>
  <si>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</si>
  <si>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</si>
  <si>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</si>
  <si>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</si>
  <si>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</si>
  <si>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</si>
  <si>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</si>
  <si>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</si>
  <si>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</si>
  <si>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</si>
  <si>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</si>
  <si>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</si>
  <si>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</si>
  <si>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</si>
  <si>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</si>
  <si>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</si>
  <si>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</si>
  <si>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</si>
  <si>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</si>
  <si>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</si>
  <si>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</si>
  <si>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</si>
  <si>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</si>
  <si>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</si>
  <si>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</si>
  <si>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</si>
  <si>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</si>
  <si>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</si>
  <si>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</si>
  <si>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</si>
  <si>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</si>
  <si>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</si>
  <si>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</si>
  <si>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</si>
  <si>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</si>
  <si>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</si>
  <si>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</si>
  <si>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</si>
  <si>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</si>
  <si>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</si>
  <si>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</si>
  <si>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</si>
  <si>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</si>
  <si>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</si>
  <si>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</si>
  <si>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</si>
  <si>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</si>
  <si>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</si>
  <si>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</si>
  <si>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</si>
  <si>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</si>
  <si>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</si>
  <si>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</si>
  <si>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</si>
  <si>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</si>
  <si>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</si>
  <si>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</si>
  <si>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</si>
  <si>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</si>
  <si>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</si>
  <si>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</si>
  <si>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</si>
  <si>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</si>
  <si>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</si>
  <si>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</si>
  <si>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</si>
  <si>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</si>
  <si>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</si>
  <si>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</si>
  <si>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</si>
  <si>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</si>
  <si>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</si>
  <si>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</si>
  <si>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</si>
  <si>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</si>
  <si>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</si>
  <si>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</si>
  <si>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</si>
  <si>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</si>
  <si>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</si>
  <si>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</si>
  <si>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</si>
  <si>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</si>
  <si>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</si>
  <si>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</si>
  <si>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</si>
  <si>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</si>
  <si>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</si>
  <si>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</si>
  <si>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</si>
  <si>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</si>
  <si>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</si>
  <si>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</si>
  <si>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</si>
  <si>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</si>
  <si>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</si>
  <si>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</si>
  <si>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</si>
  <si>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</si>
  <si>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</si>
  <si>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</si>
  <si>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</si>
  <si>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</si>
  <si>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</si>
  <si>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</si>
  <si>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</si>
  <si>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</si>
  <si>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</si>
  <si>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</si>
  <si>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</si>
  <si>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</si>
  <si>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</si>
  <si>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</si>
  <si>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</si>
  <si>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</si>
  <si>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</si>
  <si>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</si>
  <si>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</si>
  <si>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</si>
  <si>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</si>
  <si>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</si>
  <si>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</si>
  <si>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</si>
  <si>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</si>
  <si>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</si>
  <si>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</si>
  <si>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</si>
  <si>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</si>
  <si>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</si>
  <si>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</si>
  <si>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</si>
  <si>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</si>
  <si>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</si>
  <si>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</si>
  <si>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</si>
  <si>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</si>
  <si>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</si>
  <si>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</si>
  <si>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</si>
  <si>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</si>
  <si>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</si>
  <si>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</si>
  <si>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</si>
  <si>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</si>
  <si>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</si>
  <si>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</si>
  <si>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</si>
  <si>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</si>
  <si>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</si>
  <si>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</si>
  <si>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</si>
  <si>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</si>
  <si>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</si>
  <si>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</si>
  <si>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</si>
  <si>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</si>
  <si>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</si>
  <si>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</si>
  <si>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</si>
  <si>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</si>
  <si>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</si>
  <si>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</si>
  <si>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</si>
  <si>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</si>
  <si>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</si>
  <si>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</si>
  <si>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</si>
  <si>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</si>
  <si>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</si>
  <si>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</si>
  <si>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</si>
  <si>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</si>
  <si>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</si>
  <si>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</si>
  <si>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</si>
  <si>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</si>
  <si>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</si>
  <si>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</si>
  <si>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</si>
  <si>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</si>
  <si>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</si>
  <si>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</si>
  <si>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</si>
  <si>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</si>
  <si>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</si>
  <si>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</si>
  <si>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</si>
  <si>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</si>
  <si>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</si>
  <si>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</si>
  <si>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</si>
  <si>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</si>
  <si>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</si>
  <si>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</si>
  <si>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</si>
  <si>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</si>
  <si>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</si>
  <si>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</si>
  <si>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</si>
  <si>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</si>
  <si>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</si>
  <si>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</si>
  <si>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</si>
  <si>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</si>
  <si>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</si>
  <si>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</si>
  <si>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</si>
  <si>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</si>
  <si>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</si>
  <si>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</si>
  <si>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</si>
  <si>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</si>
  <si>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</si>
  <si>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</si>
  <si>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</si>
  <si>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</si>
  <si>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</si>
  <si>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</si>
  <si>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</si>
  <si>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</si>
  <si>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</si>
  <si>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</si>
  <si>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</si>
  <si>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</si>
  <si>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</si>
  <si>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</si>
  <si>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</si>
  <si>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</si>
  <si>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</si>
  <si>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</si>
  <si>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</si>
  <si>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</si>
  <si>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</si>
  <si>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</si>
  <si>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</si>
  <si>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</si>
  <si>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</si>
  <si>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</si>
  <si>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</si>
  <si>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</si>
  <si>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</si>
  <si>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</si>
  <si>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</si>
  <si>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</si>
  <si>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</si>
  <si>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</si>
  <si>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</si>
  <si>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</si>
  <si>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</si>
  <si>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</si>
  <si>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</si>
  <si>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</si>
  <si>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</si>
  <si>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</si>
  <si>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</si>
  <si>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</si>
  <si>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</si>
  <si>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</si>
  <si>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</si>
  <si>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</si>
  <si>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</si>
  <si>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</si>
  <si>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</si>
  <si>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</si>
  <si>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</si>
  <si>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</si>
  <si>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</si>
  <si>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</si>
  <si>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</si>
  <si>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</si>
  <si>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</si>
  <si>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</si>
  <si>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</si>
  <si>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</si>
  <si>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</si>
  <si>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</si>
  <si>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</si>
  <si>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</si>
  <si>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</si>
  <si>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</si>
  <si>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</si>
  <si>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</si>
  <si>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</si>
  <si>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</si>
  <si>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</si>
  <si>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</si>
  <si>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</si>
  <si>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</si>
  <si>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</si>
  <si>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</si>
  <si>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</si>
  <si>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</si>
  <si>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</si>
  <si>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</si>
  <si>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</si>
  <si>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</si>
  <si>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</si>
  <si>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</si>
  <si>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</si>
  <si>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</si>
  <si>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</si>
  <si>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</si>
  <si>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</si>
  <si>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</si>
  <si>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</si>
  <si>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</si>
  <si>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</si>
  <si>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</si>
  <si>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</si>
  <si>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</si>
  <si>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</si>
  <si>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</si>
  <si>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</si>
  <si>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</si>
  <si>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</si>
  <si>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</si>
  <si>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</si>
  <si>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</si>
  <si>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</si>
  <si>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</si>
  <si>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</si>
  <si>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</si>
  <si>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</si>
  <si>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</si>
  <si>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</si>
  <si>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</si>
  <si>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</si>
  <si>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</si>
  <si>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</si>
  <si>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</si>
  <si>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</si>
  <si>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</si>
  <si>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</si>
  <si>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</si>
  <si>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</si>
  <si>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</si>
  <si>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</si>
  <si>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</si>
  <si>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</si>
  <si>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</si>
  <si>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</si>
  <si>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</si>
  <si>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</si>
  <si>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</si>
  <si>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</si>
  <si>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</si>
  <si>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</si>
  <si>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</si>
  <si>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</si>
  <si>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</si>
  <si>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</si>
  <si>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</si>
  <si>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</si>
  <si>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</si>
  <si>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</si>
  <si>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</si>
  <si>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</si>
  <si>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</si>
  <si>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</si>
  <si>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</si>
  <si>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</si>
  <si>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</si>
  <si>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</si>
  <si>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</si>
  <si>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</si>
  <si>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</si>
  <si>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</si>
  <si>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</si>
  <si>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</si>
  <si>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</si>
  <si>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</si>
  <si>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</si>
  <si>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</si>
  <si>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</si>
  <si>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</si>
  <si>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</si>
  <si>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</si>
  <si>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</si>
  <si>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</si>
  <si>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</si>
  <si>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</si>
  <si>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</si>
  <si>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</si>
  <si>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</si>
  <si>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</si>
  <si>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</si>
  <si>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</si>
  <si>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</si>
  <si>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</si>
  <si>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</si>
  <si>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</si>
  <si>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</si>
  <si>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</si>
  <si>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</si>
  <si>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</si>
  <si>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</si>
  <si>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</si>
  <si>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</si>
  <si>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</si>
  <si>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</si>
  <si>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</si>
  <si>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</si>
  <si>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</si>
  <si>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</si>
  <si>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</si>
  <si>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</si>
  <si>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</si>
  <si>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</si>
  <si>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</si>
  <si>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</si>
  <si>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</si>
  <si>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</si>
  <si>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</si>
  <si>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</si>
  <si>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</si>
  <si>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</si>
  <si>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</si>
  <si>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</si>
  <si>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</si>
  <si>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</si>
  <si>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</si>
  <si>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</si>
  <si>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</si>
  <si>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</si>
  <si>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</si>
  <si>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</si>
  <si>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</si>
  <si>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</si>
  <si>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</si>
  <si>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</si>
  <si>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</si>
  <si>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</si>
  <si>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</si>
  <si>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</si>
  <si>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</si>
  <si>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</si>
  <si>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</si>
  <si>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</si>
  <si>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</si>
  <si>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</si>
  <si>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</si>
  <si>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</si>
  <si>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</si>
  <si>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</si>
  <si>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</si>
  <si>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</si>
  <si>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</si>
  <si>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</si>
  <si>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</si>
  <si>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</si>
  <si>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</si>
  <si>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</si>
  <si>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</si>
  <si>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</si>
  <si>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</si>
  <si>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</si>
  <si>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</si>
  <si>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</si>
  <si>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</si>
  <si>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</si>
  <si>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</si>
  <si>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</si>
  <si>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</si>
  <si>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</si>
  <si>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</si>
  <si>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</si>
  <si>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</si>
  <si>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</si>
  <si>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</si>
  <si>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</si>
  <si>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</si>
  <si>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</si>
  <si>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</si>
  <si>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</si>
  <si>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</si>
  <si>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</si>
  <si>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</si>
  <si>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</si>
  <si>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</si>
  <si>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</si>
  <si>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</si>
  <si>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</si>
  <si>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</si>
  <si>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</si>
  <si>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</si>
  <si>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</si>
  <si>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</si>
  <si>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</si>
  <si>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</si>
  <si>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</si>
  <si>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</si>
  <si>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</si>
  <si>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</si>
  <si>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</si>
  <si>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</si>
  <si>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</si>
  <si>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</si>
  <si>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</si>
  <si>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</si>
  <si>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</si>
  <si>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</si>
  <si>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</si>
  <si>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</si>
  <si>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</si>
  <si>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</si>
  <si>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</si>
  <si>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</si>
  <si>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</si>
  <si>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</si>
  <si>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</si>
  <si>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</si>
  <si>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</si>
  <si>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</si>
  <si>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</si>
  <si>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</si>
  <si>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</si>
  <si>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</si>
  <si>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</si>
  <si>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</si>
  <si>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</si>
  <si>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</si>
  <si>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</si>
  <si>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</si>
  <si>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</si>
  <si>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</si>
  <si>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</si>
  <si>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</si>
  <si>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</si>
  <si>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</si>
  <si>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</si>
  <si>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</si>
  <si>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</si>
  <si>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</si>
  <si>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</si>
  <si>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</si>
  <si>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</si>
  <si>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</si>
  <si>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</si>
  <si>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</si>
  <si>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</si>
  <si>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</si>
  <si>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</si>
  <si>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</si>
  <si>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</si>
  <si>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</si>
  <si>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</si>
  <si>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</si>
  <si>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</si>
  <si>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</si>
  <si>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</si>
  <si>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</si>
  <si>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</si>
  <si>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</si>
  <si>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</si>
  <si>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</si>
  <si>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</si>
  <si>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</si>
  <si>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</si>
  <si>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</si>
  <si>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</si>
  <si>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</si>
  <si>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</si>
  <si>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</si>
  <si>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</si>
  <si>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</si>
  <si>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</si>
  <si>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</si>
  <si>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</si>
  <si>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</si>
  <si>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</si>
  <si>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</si>
  <si>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</si>
  <si>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</si>
  <si>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</si>
  <si>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</si>
  <si>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</si>
  <si>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</si>
  <si>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</si>
  <si>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</si>
  <si>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</si>
  <si>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</si>
  <si>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</si>
  <si>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</si>
  <si>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</si>
  <si>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</si>
  <si>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</si>
  <si>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</si>
  <si>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</si>
  <si>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</si>
  <si>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</si>
  <si>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</si>
  <si>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</si>
  <si>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</si>
  <si>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</si>
  <si>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</si>
  <si>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</si>
  <si>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</si>
  <si>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</si>
  <si>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</si>
  <si>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</si>
  <si>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</si>
  <si>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</si>
  <si>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</si>
  <si>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</si>
  <si>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</si>
  <si>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</si>
  <si>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</si>
  <si>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</si>
  <si>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</si>
  <si>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</si>
  <si>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</si>
  <si>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</si>
  <si>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</si>
  <si>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</si>
  <si>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</si>
  <si>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</si>
  <si>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</si>
  <si>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</si>
  <si>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</si>
  <si>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</si>
  <si>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</si>
  <si>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</si>
  <si>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</si>
  <si>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</si>
  <si>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</si>
  <si>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</si>
  <si>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</si>
  <si>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</si>
  <si>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</si>
  <si>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</si>
  <si>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</si>
  <si>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</si>
  <si>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</si>
  <si>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</si>
  <si>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</si>
  <si>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</si>
  <si>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</si>
  <si>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</si>
  <si>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</si>
  <si>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</si>
  <si>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</si>
  <si>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</si>
  <si>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</si>
  <si>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</si>
  <si>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</si>
  <si>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</si>
  <si>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</si>
  <si>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</si>
  <si>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</si>
  <si>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</si>
  <si>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</si>
  <si>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</si>
  <si>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</si>
  <si>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</si>
  <si>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</si>
  <si>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</si>
  <si>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</si>
  <si>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</si>
  <si>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</si>
  <si>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</si>
  <si>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</si>
  <si>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</si>
  <si>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</si>
  <si>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</si>
  <si>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</si>
  <si>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</si>
  <si>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</si>
  <si>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</si>
  <si>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</si>
  <si>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</si>
  <si>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</si>
  <si>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</si>
  <si>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</si>
  <si>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</si>
  <si>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</si>
  <si>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</si>
  <si>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</si>
  <si>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</si>
  <si>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</si>
  <si>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</si>
  <si>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</si>
  <si>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</si>
  <si>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</si>
  <si>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</si>
  <si>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</si>
  <si>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</si>
  <si>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</si>
  <si>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</si>
  <si>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</si>
  <si>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</si>
  <si>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</si>
  <si>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</si>
  <si>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</si>
  <si>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</si>
  <si>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</si>
  <si>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</si>
  <si>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</si>
  <si>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</si>
  <si>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</si>
  <si>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</si>
  <si>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</si>
  <si>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</si>
  <si>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</si>
  <si>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</si>
  <si>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</si>
  <si>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</si>
  <si>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</si>
  <si>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</si>
  <si>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</si>
  <si>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</si>
  <si>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</si>
  <si>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</si>
  <si>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</si>
  <si>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</si>
  <si>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</si>
  <si>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</si>
  <si>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</si>
  <si>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</si>
  <si>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</si>
  <si>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</si>
  <si>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</si>
  <si>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</si>
  <si>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</si>
  <si>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</si>
  <si>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</si>
  <si>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</si>
  <si>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</si>
  <si>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</si>
  <si>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</si>
  <si>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</si>
  <si>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</si>
  <si>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</si>
  <si>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</si>
  <si>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</si>
  <si>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</si>
  <si>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</si>
  <si>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</si>
  <si>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</si>
  <si>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</si>
  <si>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</si>
  <si>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</si>
  <si>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</si>
  <si>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</si>
  <si>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</si>
  <si>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</si>
  <si>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</si>
  <si>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</si>
  <si>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</si>
  <si>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</si>
  <si>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</si>
  <si>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</si>
  <si>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</si>
  <si>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</si>
  <si>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</si>
  <si>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</si>
  <si>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</si>
  <si>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</si>
  <si>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</si>
  <si>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</si>
  <si>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</si>
  <si>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</si>
  <si>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</si>
  <si>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</si>
  <si>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</si>
  <si>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</si>
  <si>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</si>
  <si>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</si>
  <si>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</si>
  <si>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</si>
  <si>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</si>
  <si>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</si>
  <si>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</si>
  <si>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</si>
  <si>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</si>
  <si>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</si>
  <si>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</si>
  <si>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</si>
  <si>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</si>
  <si>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</si>
  <si>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</si>
  <si>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</si>
  <si>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</si>
  <si>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</si>
  <si>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</si>
  <si>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</si>
  <si>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</si>
  <si>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</si>
  <si>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</si>
  <si>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</si>
  <si>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</si>
  <si>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</si>
  <si>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</si>
  <si>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</si>
  <si>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</si>
  <si>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</si>
  <si>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</si>
  <si>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</si>
  <si>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</si>
  <si>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</si>
  <si>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</si>
  <si>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</si>
  <si>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</si>
  <si>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</si>
  <si>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</si>
  <si>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</si>
  <si>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</si>
  <si>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</si>
  <si>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</si>
  <si>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</si>
  <si>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</si>
  <si>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</si>
  <si>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</si>
  <si>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</si>
  <si>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</si>
  <si>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</si>
  <si>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</si>
  <si>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</si>
  <si>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</si>
  <si>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</si>
  <si>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</si>
  <si>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</si>
  <si>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</si>
  <si>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</si>
  <si>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</si>
  <si>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</si>
  <si>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</si>
  <si>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</si>
  <si>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</si>
  <si>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</si>
  <si>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</si>
  <si>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</si>
  <si>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</si>
  <si>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</si>
  <si>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</si>
  <si>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</si>
  <si>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</si>
  <si>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</si>
  <si>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</si>
  <si>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</si>
  <si>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</si>
  <si>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</si>
  <si>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</si>
  <si>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</si>
  <si>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</si>
  <si>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</si>
  <si>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</si>
  <si>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</si>
  <si>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</si>
  <si>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</si>
  <si>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</si>
  <si>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</si>
  <si>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</si>
  <si>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</si>
  <si>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</si>
  <si>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</si>
  <si>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</si>
  <si>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</si>
  <si>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</si>
  <si>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</si>
  <si>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</si>
  <si>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</si>
  <si>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</si>
  <si>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</si>
  <si>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</si>
  <si>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</si>
  <si>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</si>
  <si>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</si>
  <si>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</si>
  <si>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</si>
  <si>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</si>
  <si>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</si>
  <si>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</si>
  <si>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</si>
  <si>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</si>
  <si>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</si>
  <si>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</si>
  <si>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</si>
  <si>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</si>
  <si>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</si>
  <si>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</si>
  <si>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</si>
  <si>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</si>
  <si>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</si>
  <si>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</si>
  <si>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</si>
  <si>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</si>
  <si>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</si>
  <si>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</si>
  <si>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</si>
  <si>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</si>
  <si>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</si>
  <si>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</si>
  <si>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</si>
  <si>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</si>
  <si>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</si>
  <si>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</si>
  <si>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</si>
  <si>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</si>
  <si>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</si>
  <si>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</si>
  <si>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</si>
  <si>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</si>
  <si>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</si>
  <si>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</si>
  <si>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</si>
  <si>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</si>
  <si>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</si>
  <si>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</si>
  <si>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</si>
  <si>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</si>
  <si>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</si>
  <si>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</si>
  <si>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</si>
  <si>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</si>
  <si>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</si>
  <si>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</si>
  <si>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</si>
  <si>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</si>
  <si>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</si>
  <si>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</si>
  <si>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</si>
  <si>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</si>
  <si>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</si>
  <si>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</si>
  <si>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</si>
  <si>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</si>
  <si>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</si>
  <si>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</si>
  <si>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</si>
  <si>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</si>
  <si>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</si>
  <si>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</si>
  <si>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</si>
  <si>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</si>
  <si>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</si>
  <si>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</si>
  <si>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</si>
  <si>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</si>
  <si>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</si>
  <si>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</si>
  <si>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</si>
  <si>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</si>
  <si>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</si>
  <si>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</si>
  <si>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</si>
  <si>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</si>
  <si>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</si>
  <si>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</si>
  <si>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</si>
  <si>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</si>
  <si>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</si>
  <si>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</si>
  <si>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</si>
  <si>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</si>
  <si>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</si>
  <si>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</si>
  <si>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</si>
  <si>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</si>
  <si>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</si>
  <si>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</si>
  <si>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</si>
  <si>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</si>
  <si>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</si>
  <si>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</si>
  <si>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</si>
  <si>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</si>
  <si>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</si>
  <si>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</si>
  <si>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</si>
  <si>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</si>
  <si>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</si>
  <si>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</si>
  <si>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</si>
  <si>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</si>
  <si>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</si>
  <si>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</si>
  <si>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</si>
  <si>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</si>
  <si>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</si>
  <si>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</si>
  <si>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</si>
  <si>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</si>
  <si>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</si>
  <si>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</si>
  <si>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</si>
  <si>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</si>
  <si>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</si>
  <si>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</si>
  <si>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</si>
  <si>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</si>
  <si>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</si>
  <si>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</si>
  <si>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</si>
  <si>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</si>
  <si>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</si>
  <si>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</si>
  <si>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</si>
  <si>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</si>
  <si>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</si>
  <si>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</si>
  <si>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</si>
  <si>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</si>
  <si>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</si>
  <si>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</si>
  <si>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</si>
  <si>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</si>
  <si>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</si>
  <si>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</si>
  <si>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</si>
  <si>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</si>
  <si>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</si>
  <si>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</si>
  <si>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</si>
  <si>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</si>
  <si>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</si>
  <si>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</si>
  <si>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</si>
  <si>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</si>
  <si>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</si>
  <si>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</si>
  <si>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</si>
  <si>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</si>
  <si>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</si>
  <si>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</si>
  <si>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</si>
  <si>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</si>
  <si>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</si>
  <si>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</si>
  <si>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</si>
  <si>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</si>
  <si>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</si>
  <si>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</si>
  <si>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</si>
  <si>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</si>
  <si>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</si>
  <si>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</si>
  <si>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</si>
  <si>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</si>
  <si>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</si>
  <si>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</si>
  <si>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</si>
  <si>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</si>
  <si>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</si>
  <si>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</si>
  <si>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</si>
  <si>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</si>
  <si>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</si>
  <si>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</si>
  <si>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</si>
  <si>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</si>
  <si>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</si>
  <si>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</si>
  <si>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</si>
  <si>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</si>
  <si>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</si>
  <si>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</si>
  <si>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</si>
  <si>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</si>
  <si>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</si>
  <si>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</si>
  <si>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</si>
  <si>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</si>
  <si>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</si>
  <si>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</si>
  <si>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</si>
  <si>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</si>
  <si>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</si>
  <si>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</si>
  <si>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</si>
  <si>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</si>
  <si>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</si>
  <si>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</si>
  <si>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</si>
  <si>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</si>
  <si>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</si>
  <si>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</si>
  <si>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</si>
  <si>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</si>
  <si>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</si>
  <si>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</si>
  <si>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</si>
  <si>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</si>
  <si>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</si>
  <si>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</si>
  <si>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</si>
  <si>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</si>
  <si>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</si>
  <si>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</si>
  <si>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</si>
  <si>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</si>
  <si>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</si>
  <si>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</si>
  <si>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</si>
  <si>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</si>
  <si>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</si>
  <si>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</si>
  <si>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</si>
  <si>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</si>
  <si>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</si>
  <si>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</si>
  <si>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</si>
  <si>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</si>
  <si>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</si>
  <si>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</si>
  <si>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</si>
  <si>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</si>
  <si>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</si>
  <si>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</si>
  <si>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</si>
  <si>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</si>
  <si>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</si>
  <si>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</si>
  <si>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</si>
  <si>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</si>
  <si>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</si>
  <si>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</si>
  <si>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</si>
  <si>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</si>
  <si>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</si>
  <si>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</si>
  <si>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</si>
  <si>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</si>
  <si>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</si>
  <si>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</si>
  <si>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</si>
  <si>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</si>
  <si>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</si>
  <si>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</si>
  <si>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</si>
  <si>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</si>
  <si>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</si>
  <si>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</si>
  <si>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</si>
  <si>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</si>
  <si>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</si>
  <si>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</si>
  <si>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</si>
  <si>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</si>
  <si>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</si>
  <si>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</si>
  <si>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</si>
  <si>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</si>
  <si>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</si>
  <si>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</si>
  <si>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</si>
  <si>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</si>
  <si>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</si>
  <si>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</si>
  <si>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</si>
  <si>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</si>
  <si>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</si>
  <si>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</si>
  <si>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</si>
  <si>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</si>
  <si>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</si>
  <si>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</si>
  <si>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</si>
  <si>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</si>
  <si>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</si>
  <si>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</si>
  <si>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</si>
  <si>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</si>
  <si>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</si>
  <si>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</si>
  <si>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</si>
  <si>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</si>
  <si>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</si>
  <si>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</si>
  <si>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</si>
  <si>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</si>
  <si>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</si>
  <si>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</si>
  <si>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</si>
  <si>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</si>
  <si>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</si>
  <si>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</si>
  <si>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</si>
  <si>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</si>
  <si>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</si>
  <si>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</si>
  <si>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</si>
  <si>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</si>
  <si>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</si>
  <si>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</si>
  <si>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</si>
  <si>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</si>
  <si>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</si>
  <si>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</si>
  <si>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</si>
  <si>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</si>
  <si>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</si>
  <si>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</si>
  <si>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</si>
  <si>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</si>
  <si>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</si>
  <si>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</si>
  <si>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</si>
  <si>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</si>
  <si>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</si>
  <si>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</si>
  <si>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</si>
  <si>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</si>
  <si>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</si>
  <si>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</si>
  <si>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</si>
  <si>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</si>
  <si>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</si>
  <si>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</si>
  <si>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</si>
  <si>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</si>
  <si>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</si>
  <si>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</si>
  <si>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</si>
  <si>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</si>
  <si>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</si>
  <si>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</si>
  <si>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</si>
  <si>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</si>
  <si>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</si>
  <si>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</si>
  <si>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</si>
  <si>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</si>
  <si>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</si>
  <si>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</si>
  <si>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</si>
  <si>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</si>
  <si>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</si>
  <si>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</si>
  <si>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</si>
  <si>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</si>
  <si>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</si>
  <si>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</si>
  <si>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</si>
  <si>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</si>
  <si>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</si>
  <si>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</si>
  <si>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</si>
  <si>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</si>
  <si>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</si>
  <si>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</si>
  <si>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</si>
  <si>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</si>
  <si>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</si>
  <si>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</si>
  <si>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</si>
  <si>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</si>
  <si>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</si>
  <si>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</si>
  <si>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</si>
  <si>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</si>
  <si>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</si>
  <si>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</si>
  <si>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</si>
  <si>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</si>
  <si>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</si>
  <si>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</si>
  <si>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</si>
  <si>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</si>
  <si>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</si>
  <si>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</si>
  <si>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</si>
  <si>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</si>
  <si>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</si>
  <si>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</si>
  <si>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</si>
  <si>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</si>
  <si>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</si>
  <si>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</si>
  <si>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</si>
  <si>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</si>
  <si>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</si>
  <si>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</si>
  <si>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</si>
  <si>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</si>
  <si>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</si>
  <si>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</si>
  <si>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</si>
  <si>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</si>
  <si>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</si>
  <si>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</si>
  <si>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</si>
  <si>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</si>
  <si>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</si>
  <si>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</si>
  <si>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</si>
  <si>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</si>
  <si>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</si>
  <si>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</si>
  <si>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</si>
  <si>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</si>
  <si>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</si>
  <si>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</si>
  <si>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</si>
  <si>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</si>
  <si>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</si>
  <si>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</si>
  <si>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</si>
  <si>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</si>
  <si>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</si>
  <si>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</si>
  <si>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</si>
  <si>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</si>
  <si>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</si>
  <si>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</si>
  <si>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</si>
  <si>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</si>
  <si>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</si>
  <si>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</si>
  <si>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</si>
  <si>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</si>
  <si>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</si>
  <si>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</si>
  <si>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</si>
  <si>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</si>
  <si>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</si>
  <si>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</si>
  <si>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</si>
  <si>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</si>
  <si>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</si>
  <si>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</si>
  <si>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</si>
  <si>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</si>
  <si>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</si>
  <si>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</si>
  <si>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</si>
  <si>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</si>
  <si>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</si>
  <si>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</si>
  <si>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</si>
  <si>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</si>
  <si>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</si>
  <si>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</si>
  <si>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</si>
  <si>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</si>
  <si>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</si>
  <si>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</si>
  <si>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</si>
  <si>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</si>
  <si>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</si>
  <si>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</si>
  <si>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</si>
  <si>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</si>
  <si>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</si>
  <si>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</si>
  <si>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</si>
  <si>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</si>
  <si>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</si>
  <si>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</si>
  <si>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</si>
  <si>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</si>
  <si>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</si>
  <si>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</si>
  <si>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</si>
  <si>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</si>
  <si>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</si>
  <si>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</si>
  <si>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</si>
  <si>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</si>
  <si>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</si>
  <si>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</si>
  <si>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</si>
  <si>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</si>
  <si>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</si>
  <si>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</si>
  <si>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</si>
  <si>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</si>
  <si>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</si>
  <si>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</si>
  <si>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</si>
  <si>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</si>
  <si>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</si>
  <si>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</si>
  <si>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</si>
  <si>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</si>
  <si>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</si>
  <si>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</si>
  <si>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</si>
  <si>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</si>
  <si>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</si>
  <si>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</si>
  <si>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</si>
  <si>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</si>
  <si>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</si>
  <si>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</si>
  <si>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</si>
  <si>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</si>
  <si>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</si>
  <si>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</si>
  <si>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</si>
  <si>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</si>
  <si>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</si>
  <si>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</si>
  <si>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</si>
  <si>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</si>
  <si>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</si>
  <si>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</si>
  <si>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</si>
  <si>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</si>
  <si>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</si>
  <si>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</si>
  <si>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</si>
  <si>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</si>
  <si>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</si>
  <si>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</si>
  <si>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</si>
  <si>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</si>
  <si>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</si>
  <si>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</si>
  <si>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</si>
  <si>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</si>
  <si>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</si>
  <si>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</si>
  <si>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</si>
  <si>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</si>
  <si>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</si>
  <si>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</si>
  <si>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</si>
  <si>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</si>
  <si>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</si>
  <si>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</si>
  <si>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</si>
  <si>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</si>
  <si>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</si>
  <si>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</si>
  <si>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</si>
  <si>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</si>
  <si>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</si>
  <si>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</si>
  <si>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</si>
  <si>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</si>
  <si>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</si>
  <si>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</si>
  <si>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</si>
  <si>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</si>
  <si>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</si>
  <si>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</si>
  <si>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</si>
  <si>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</si>
  <si>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</si>
  <si>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</si>
  <si>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</si>
  <si>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</si>
  <si>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</si>
  <si>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</si>
  <si>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</si>
  <si>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</si>
  <si>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</si>
  <si>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</si>
  <si>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</si>
  <si>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</si>
  <si>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</si>
  <si>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</si>
  <si>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</si>
  <si>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</si>
  <si>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</si>
  <si>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</si>
  <si>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</si>
  <si>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</si>
  <si>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</si>
  <si>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</si>
  <si>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</si>
  <si>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</si>
  <si>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</si>
  <si>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</si>
  <si>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</si>
  <si>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</si>
  <si>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</si>
  <si>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</si>
  <si>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</si>
  <si>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</si>
  <si>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</si>
  <si>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</si>
  <si>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</si>
  <si>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</si>
  <si>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</si>
  <si>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</si>
  <si>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</si>
  <si>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</si>
  <si>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</si>
  <si>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</si>
  <si>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</si>
  <si>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</si>
  <si>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</si>
  <si>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</si>
  <si>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</si>
  <si>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</si>
  <si>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</si>
  <si>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</si>
  <si>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</si>
  <si>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</si>
  <si>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</si>
  <si>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</si>
  <si>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</si>
  <si>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</si>
  <si>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</si>
  <si>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</si>
  <si>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</si>
  <si>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</si>
  <si>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</si>
  <si>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</si>
  <si>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</si>
  <si>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</si>
  <si>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</si>
  <si>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</si>
  <si>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</si>
  <si>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</si>
  <si>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</si>
  <si>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</si>
  <si>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</si>
  <si>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</si>
  <si>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</si>
  <si>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</si>
  <si>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</si>
  <si>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</si>
  <si>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</si>
  <si>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</si>
  <si>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</si>
  <si>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</si>
  <si>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</si>
  <si>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</si>
  <si>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</si>
  <si>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</si>
  <si>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</si>
  <si>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</si>
  <si>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</si>
  <si>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</si>
  <si>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</si>
  <si>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</si>
  <si>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</si>
  <si>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</si>
  <si>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</si>
  <si>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</si>
  <si>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</si>
  <si>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</si>
  <si>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</si>
  <si>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</si>
  <si>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</si>
  <si>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</si>
  <si>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</si>
  <si>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</si>
  <si>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</si>
  <si>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</si>
  <si>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</si>
  <si>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</si>
  <si>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</si>
  <si>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</si>
  <si>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</si>
  <si>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</si>
  <si>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</si>
  <si>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</si>
  <si>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</si>
  <si>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</si>
  <si>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</si>
  <si>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</si>
  <si>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</si>
  <si>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</si>
  <si>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</si>
  <si>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</si>
  <si>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</si>
  <si>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</si>
  <si>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</si>
  <si>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</si>
  <si>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</si>
  <si>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</si>
  <si>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</si>
  <si>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</si>
  <si>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</si>
  <si>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</si>
  <si>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</si>
  <si>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</si>
  <si>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</si>
  <si>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</si>
  <si>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</si>
  <si>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</si>
  <si>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</si>
  <si>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</si>
  <si>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</si>
  <si>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</si>
  <si>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</si>
  <si>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</si>
  <si>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</si>
  <si>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</si>
  <si>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</si>
  <si>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</si>
  <si>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</si>
  <si>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</si>
  <si>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</si>
  <si>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</si>
  <si>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</si>
  <si>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</si>
  <si>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</si>
  <si>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</si>
  <si>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</si>
  <si>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</si>
  <si>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</si>
  <si>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</si>
  <si>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</si>
  <si>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</si>
  <si>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</si>
  <si>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</si>
  <si>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</si>
  <si>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</si>
  <si>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</si>
  <si>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</si>
  <si>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</si>
  <si>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</si>
  <si>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</si>
  <si>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</si>
  <si>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</si>
  <si>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</si>
  <si>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</si>
  <si>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</si>
  <si>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</si>
  <si>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</si>
  <si>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</si>
  <si>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</si>
  <si>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</si>
  <si>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</si>
  <si>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</si>
  <si>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</si>
  <si>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</si>
  <si>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</si>
  <si>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</si>
  <si>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</si>
  <si>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</si>
  <si>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</si>
  <si>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</si>
  <si>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</si>
  <si>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</si>
  <si>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</si>
  <si>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</si>
  <si>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</si>
  <si>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</si>
  <si>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</si>
  <si>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</si>
  <si>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</si>
  <si>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</si>
  <si>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</si>
  <si>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</si>
  <si>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</si>
  <si>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</si>
  <si>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</si>
  <si>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</si>
  <si>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</si>
  <si>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</si>
  <si>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</si>
  <si>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</si>
  <si>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</si>
  <si>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</si>
  <si>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</si>
  <si>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</si>
  <si>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</si>
  <si>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</si>
  <si>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</si>
  <si>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</si>
  <si>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</si>
  <si>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</si>
  <si>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</si>
  <si>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</si>
  <si>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</si>
  <si>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</si>
  <si>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</si>
  <si>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</si>
  <si>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</si>
  <si>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</si>
  <si>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</si>
  <si>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</si>
  <si>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</si>
  <si>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</si>
  <si>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</si>
  <si>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</si>
  <si>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</si>
  <si>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</si>
  <si>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</si>
  <si>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</si>
  <si>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</si>
  <si>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</si>
  <si>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</si>
  <si>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</si>
  <si>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</si>
  <si>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</si>
  <si>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</si>
  <si>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</si>
  <si>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</si>
  <si>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</si>
  <si>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</si>
  <si>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</si>
  <si>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</si>
  <si>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</si>
  <si>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</si>
  <si>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</si>
  <si>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</si>
  <si>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</si>
  <si>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</si>
  <si>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</si>
  <si>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</si>
  <si>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</si>
  <si>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</si>
  <si>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</si>
  <si>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</si>
  <si>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</si>
  <si>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</si>
  <si>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</si>
  <si>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</si>
  <si>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</si>
  <si>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</si>
  <si>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</si>
  <si>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</si>
  <si>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</si>
  <si>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</si>
  <si>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</si>
  <si>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</si>
  <si>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</si>
  <si>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</si>
  <si>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</si>
  <si>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</si>
  <si>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</si>
  <si>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</si>
  <si>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</si>
  <si>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</si>
  <si>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</si>
  <si>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</si>
  <si>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</si>
  <si>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</si>
  <si>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</si>
  <si>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</si>
  <si>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</si>
  <si>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</si>
  <si>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</si>
  <si>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</si>
  <si>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</si>
  <si>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</si>
  <si>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</si>
  <si>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</si>
  <si>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</si>
  <si>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</si>
  <si>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</si>
  <si>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</si>
  <si>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</si>
  <si>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</si>
  <si>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</si>
  <si>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</si>
  <si>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</si>
  <si>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</si>
  <si>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</si>
  <si>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</si>
  <si>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</si>
  <si>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</si>
  <si>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</si>
  <si>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</si>
  <si>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</si>
  <si>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</si>
  <si>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</si>
  <si>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</si>
  <si>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</si>
  <si>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</si>
  <si>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</si>
  <si>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</si>
  <si>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</si>
  <si>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</si>
  <si>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</si>
  <si>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</si>
  <si>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</si>
  <si>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</si>
  <si>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</si>
  <si>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</si>
  <si>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</si>
  <si>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</si>
  <si>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</si>
  <si>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</si>
  <si>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</si>
  <si>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</si>
  <si>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</si>
  <si>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</si>
  <si>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</si>
  <si>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</si>
  <si>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</si>
  <si>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</si>
  <si>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</si>
  <si>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</si>
  <si>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</si>
  <si>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</si>
  <si>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</si>
  <si>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</si>
  <si>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</si>
  <si>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</si>
  <si>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</si>
  <si>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</si>
  <si>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</si>
  <si>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</si>
  <si>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</si>
  <si>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</si>
  <si>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</si>
  <si>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</si>
  <si>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</si>
  <si>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</si>
  <si>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</si>
  <si>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</si>
  <si>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</si>
  <si>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</si>
  <si>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</si>
  <si>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</si>
  <si>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</si>
  <si>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</si>
  <si>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</si>
  <si>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</si>
  <si>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</si>
  <si>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</si>
  <si>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</si>
  <si>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</si>
  <si>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</si>
  <si>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</si>
  <si>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</si>
  <si>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</si>
  <si>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</si>
  <si>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</si>
  <si>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</si>
  <si>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</si>
  <si>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</si>
  <si>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</si>
  <si>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</si>
  <si>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</si>
  <si>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</si>
  <si>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</si>
  <si>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</si>
  <si>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</si>
  <si>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</si>
  <si>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</si>
  <si>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</si>
  <si>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</si>
  <si>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</si>
  <si>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</si>
  <si>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</si>
  <si>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</si>
  <si>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</si>
  <si>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</si>
  <si>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</si>
  <si>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</si>
  <si>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</si>
  <si>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</si>
  <si>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</si>
  <si>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</si>
  <si>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</si>
  <si>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</si>
  <si>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</si>
  <si>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</si>
  <si>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</si>
  <si>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</si>
  <si>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</si>
  <si>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</si>
  <si>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</si>
  <si>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</si>
  <si>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</si>
  <si>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</si>
  <si>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</si>
  <si>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</si>
  <si>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</si>
  <si>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</si>
  <si>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</si>
  <si>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</si>
  <si>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</si>
  <si>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</si>
  <si>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</si>
  <si>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</si>
  <si>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</si>
  <si>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</si>
  <si>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</si>
  <si>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</si>
  <si>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</si>
  <si>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</si>
  <si>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</si>
  <si>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</si>
  <si>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</si>
  <si>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</si>
  <si>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</si>
  <si>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</si>
  <si>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</si>
  <si>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</si>
  <si>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</si>
  <si>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</si>
  <si>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</si>
  <si>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</si>
  <si>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</si>
  <si>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</si>
  <si>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</si>
  <si>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</si>
  <si>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</si>
  <si>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</si>
  <si>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</si>
  <si>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</si>
  <si>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</si>
  <si>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</si>
  <si>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</si>
  <si>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</si>
  <si>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</si>
  <si>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</si>
  <si>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</si>
  <si>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</si>
  <si>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</si>
  <si>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</si>
  <si>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</si>
  <si>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</si>
  <si>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</si>
  <si>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</si>
  <si>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</si>
  <si>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</si>
  <si>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</si>
  <si>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</si>
  <si>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</si>
  <si>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</si>
  <si>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</si>
  <si>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</si>
  <si>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</si>
  <si>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</si>
  <si>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</si>
  <si>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</si>
  <si>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</si>
  <si>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</si>
  <si>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</si>
  <si>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</si>
  <si>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</si>
  <si>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</si>
  <si>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</si>
  <si>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</si>
  <si>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</si>
  <si>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</si>
  <si>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</si>
  <si>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</si>
  <si>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</si>
  <si>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</si>
  <si>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</si>
  <si>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</si>
  <si>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</si>
  <si>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</si>
  <si>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</si>
  <si>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</si>
  <si>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</si>
  <si>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</si>
  <si>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</si>
  <si>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</si>
  <si>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</si>
  <si>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</si>
  <si>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</si>
  <si>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</si>
  <si>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</si>
  <si>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</si>
  <si>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</si>
  <si>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</si>
  <si>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</si>
  <si>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</si>
  <si>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</si>
  <si>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</si>
  <si>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</si>
  <si>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</si>
  <si>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</si>
  <si>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</si>
  <si>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</si>
  <si>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</si>
  <si>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</si>
  <si>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</si>
  <si>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</si>
  <si>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</si>
  <si>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</si>
  <si>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</si>
  <si>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</si>
  <si>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</si>
  <si>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</si>
  <si>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</si>
  <si>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</si>
  <si>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</si>
  <si>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</si>
  <si>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</si>
  <si>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</si>
  <si>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</si>
  <si>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</si>
  <si>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</si>
  <si>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</si>
  <si>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</si>
  <si>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</si>
  <si>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</si>
  <si>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</si>
  <si>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</si>
  <si>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</si>
  <si>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</si>
  <si>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</si>
  <si>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</si>
  <si>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</si>
  <si>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</si>
  <si>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</si>
  <si>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</si>
  <si>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</si>
  <si>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</si>
  <si>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</si>
  <si>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</si>
  <si>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</si>
  <si>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</si>
  <si>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</si>
  <si>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</si>
  <si>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</si>
  <si>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</si>
  <si>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</si>
  <si>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</si>
  <si>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</si>
  <si>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</si>
  <si>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</si>
  <si>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</si>
  <si>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</si>
  <si>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</si>
  <si>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</si>
  <si>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</si>
  <si>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</si>
  <si>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</si>
  <si>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</si>
  <si>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</si>
  <si>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</si>
  <si>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</si>
  <si>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</si>
  <si>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</si>
  <si>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</si>
  <si>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</si>
  <si>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</si>
  <si>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</si>
  <si>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</si>
  <si>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</si>
  <si>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</si>
  <si>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</si>
  <si>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</si>
  <si>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</si>
  <si>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</si>
  <si>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</si>
  <si>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</si>
  <si>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</si>
  <si>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</si>
  <si>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</si>
  <si>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</si>
  <si>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</si>
  <si>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</si>
  <si>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</si>
  <si>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</si>
  <si>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</si>
  <si>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</si>
  <si>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</si>
  <si>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</si>
  <si>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</si>
  <si>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</si>
  <si>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</si>
  <si>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</si>
  <si>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</si>
  <si>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</si>
  <si>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</si>
  <si>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</si>
  <si>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</si>
  <si>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</si>
  <si>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</si>
  <si>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</si>
  <si>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</si>
  <si>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</si>
  <si>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</si>
  <si>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</si>
  <si>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</si>
  <si>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</si>
  <si>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</si>
  <si>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</si>
  <si>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</si>
  <si>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</si>
  <si>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</si>
  <si>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</si>
  <si>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</si>
  <si>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</si>
  <si>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</si>
  <si>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</si>
  <si>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</si>
  <si>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</si>
  <si>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</si>
  <si>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</si>
  <si>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</si>
  <si>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</si>
  <si>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</si>
  <si>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</si>
  <si>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</si>
  <si>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</si>
  <si>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</si>
  <si>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</si>
  <si>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</si>
  <si>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</si>
  <si>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</si>
  <si>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</si>
  <si>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</si>
  <si>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</si>
  <si>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</si>
  <si>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</si>
  <si>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</si>
  <si>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</si>
  <si>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</si>
  <si>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</si>
  <si>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</si>
  <si>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</si>
  <si>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</si>
  <si>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</si>
  <si>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</si>
  <si>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</si>
  <si>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</si>
  <si>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</si>
  <si>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</si>
  <si>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</si>
  <si>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</si>
  <si>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</si>
  <si>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</si>
  <si>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</si>
  <si>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</si>
  <si>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</si>
  <si>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</si>
  <si>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</si>
  <si>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</si>
  <si>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</si>
  <si>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</si>
  <si>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</si>
  <si>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</si>
  <si>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</si>
  <si>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</si>
  <si>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</si>
  <si>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</si>
  <si>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</si>
  <si>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</si>
  <si>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</si>
  <si>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</si>
  <si>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</si>
  <si>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</si>
  <si>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</si>
  <si>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</si>
  <si>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</si>
  <si>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</si>
  <si>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</si>
  <si>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</si>
  <si>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</si>
  <si>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</si>
  <si>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</si>
  <si>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</si>
  <si>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</si>
  <si>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</si>
  <si>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</si>
  <si>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</si>
  <si>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</si>
  <si>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</si>
  <si>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</si>
  <si>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</si>
  <si>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</si>
  <si>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</si>
  <si>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</si>
  <si>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</si>
  <si>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</si>
  <si>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</si>
  <si>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</si>
  <si>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</si>
  <si>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</si>
  <si>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</si>
  <si>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</si>
  <si>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</si>
  <si>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</si>
  <si>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</si>
  <si>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</si>
  <si>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</si>
  <si>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</si>
  <si>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</si>
  <si>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</si>
  <si>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</si>
  <si>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</si>
  <si>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</si>
  <si>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</si>
  <si>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</si>
  <si>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</si>
  <si>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</si>
  <si>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</si>
  <si>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</si>
  <si>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</si>
  <si>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</si>
  <si>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</si>
  <si>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</si>
  <si>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</si>
  <si>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</si>
  <si>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</si>
  <si>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</si>
  <si>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</si>
  <si>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</si>
  <si>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</si>
  <si>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</si>
  <si>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</si>
  <si>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</si>
  <si>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</si>
  <si>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</si>
  <si>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</si>
  <si>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</si>
  <si>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</si>
  <si>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</si>
  <si>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</si>
  <si>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</si>
  <si>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</si>
  <si>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</si>
  <si>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</si>
  <si>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</si>
  <si>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</si>
  <si>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</si>
  <si>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</si>
  <si>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</si>
  <si>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</si>
  <si>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</si>
  <si>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</si>
  <si>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</si>
  <si>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</si>
  <si>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</si>
  <si>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</si>
  <si>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</si>
  <si>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</si>
  <si>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</si>
  <si>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</si>
  <si>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</si>
  <si>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</si>
  <si>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</si>
  <si>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</si>
  <si>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</si>
  <si>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</si>
  <si>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</si>
  <si>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</si>
  <si>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</si>
  <si>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</si>
  <si>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</si>
  <si>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</si>
  <si>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</si>
  <si>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</si>
  <si>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</si>
  <si>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</si>
  <si>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</si>
  <si>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</si>
  <si>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</si>
  <si>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</si>
  <si>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</si>
  <si>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</si>
  <si>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</si>
  <si>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</si>
  <si>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</si>
  <si>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</si>
  <si>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</si>
  <si>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</si>
  <si>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</si>
  <si>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</si>
  <si>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</si>
  <si>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</si>
  <si>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</si>
  <si>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</si>
  <si>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</si>
  <si>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</si>
  <si>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</si>
  <si>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</si>
  <si>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</si>
  <si>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</si>
  <si>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</si>
  <si>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</si>
  <si>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</si>
  <si>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</si>
  <si>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</si>
  <si>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</si>
  <si>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</si>
  <si>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</si>
  <si>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</si>
  <si>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</si>
  <si>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</si>
  <si>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</si>
  <si>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</si>
  <si>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</si>
  <si>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</si>
  <si>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</si>
  <si>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</si>
  <si>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</si>
  <si>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</si>
  <si>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</si>
  <si>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</si>
  <si>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</si>
  <si>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</si>
  <si>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</si>
  <si>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</si>
  <si>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</si>
  <si>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</si>
  <si>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</si>
  <si>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</si>
  <si>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</si>
  <si>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</si>
  <si>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</si>
  <si>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</si>
  <si>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</si>
  <si>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</si>
  <si>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</si>
  <si>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</si>
  <si>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</si>
  <si>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</si>
  <si>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</si>
  <si>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</si>
  <si>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</si>
  <si>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</si>
  <si>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</si>
  <si>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</si>
  <si>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</si>
  <si>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</si>
  <si>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</si>
  <si>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</si>
  <si>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</si>
  <si>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</si>
  <si>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</si>
  <si>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</si>
  <si>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</si>
  <si>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</si>
  <si>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</si>
  <si>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</si>
  <si>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</si>
  <si>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</si>
  <si>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</si>
  <si>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</si>
  <si>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</si>
  <si>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</si>
  <si>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</si>
  <si>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</si>
  <si>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</si>
  <si>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</si>
  <si>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</si>
  <si>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</si>
  <si>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</si>
  <si>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</si>
  <si>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</si>
  <si>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</si>
  <si>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</si>
  <si>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</si>
  <si>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</si>
  <si>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</si>
  <si>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</si>
  <si>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</si>
  <si>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</si>
  <si>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</si>
  <si>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</si>
  <si>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</si>
  <si>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</si>
  <si>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</si>
  <si>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</si>
  <si>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</si>
  <si>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</si>
  <si>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</si>
  <si>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</si>
  <si>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</si>
  <si>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</si>
  <si>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</si>
  <si>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</si>
  <si>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</si>
  <si>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</si>
  <si>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</si>
  <si>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</si>
  <si>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</si>
  <si>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</si>
  <si>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</si>
  <si>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</si>
  <si>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</si>
  <si>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</si>
  <si>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</si>
  <si>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</si>
  <si>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</si>
  <si>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</si>
  <si>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</si>
  <si>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</si>
  <si>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</si>
  <si>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</si>
  <si>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</si>
  <si>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</si>
  <si>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</si>
  <si>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</si>
  <si>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</si>
  <si>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</si>
  <si>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</si>
  <si>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</si>
  <si>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</si>
  <si>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</si>
  <si>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</si>
  <si>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</si>
  <si>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</si>
  <si>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</si>
  <si>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</si>
  <si>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</si>
  <si>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</si>
  <si>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</si>
  <si>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</si>
  <si>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</si>
  <si>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</si>
  <si>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</si>
  <si>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</si>
  <si>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</si>
  <si>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</si>
  <si>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</si>
  <si>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</si>
  <si>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</si>
  <si>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</si>
  <si>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</si>
  <si>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</si>
  <si>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</si>
  <si>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</si>
  <si>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</si>
  <si>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</si>
  <si>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</si>
  <si>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</si>
  <si>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</si>
  <si>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</si>
  <si>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</si>
  <si>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</si>
  <si>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</si>
  <si>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</si>
  <si>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</si>
  <si>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</si>
  <si>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</si>
  <si>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</si>
  <si>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</si>
  <si>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</si>
  <si>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</si>
  <si>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</si>
  <si>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</si>
  <si>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</si>
  <si>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</si>
  <si>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</si>
  <si>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</si>
  <si>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</si>
  <si>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</si>
  <si>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</si>
  <si>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</si>
  <si>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</si>
  <si>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</si>
  <si>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</si>
  <si>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</si>
  <si>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</si>
  <si>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</si>
  <si>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</si>
  <si>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</si>
  <si>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</si>
  <si>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</si>
  <si>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</si>
  <si>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</si>
  <si>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</si>
  <si>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</si>
  <si>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</si>
  <si>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</si>
  <si>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</si>
  <si>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</si>
  <si>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</si>
  <si>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</si>
  <si>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</si>
  <si>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</si>
  <si>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</si>
  <si>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</si>
  <si>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</si>
  <si>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</si>
  <si>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</si>
  <si>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</si>
  <si>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</si>
  <si>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</si>
  <si>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</si>
  <si>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</si>
  <si>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</si>
  <si>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</si>
  <si>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</si>
  <si>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</si>
  <si>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</si>
  <si>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</si>
  <si>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</si>
  <si>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</si>
  <si>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</si>
  <si>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</si>
  <si>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</si>
  <si>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</si>
  <si>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</si>
  <si>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</si>
  <si>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</si>
  <si>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</si>
  <si>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</si>
  <si>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</si>
  <si>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</si>
  <si>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</si>
  <si>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</si>
  <si>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</si>
  <si>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</si>
  <si>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</si>
  <si>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</si>
  <si>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</si>
  <si>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</si>
  <si>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</si>
  <si>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</si>
  <si>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</si>
  <si>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</si>
  <si>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</si>
  <si>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</si>
  <si>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</si>
  <si>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</si>
  <si>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</si>
  <si>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</si>
  <si>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</si>
  <si>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</si>
  <si>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</si>
  <si>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</si>
  <si>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</si>
  <si>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</si>
  <si>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</si>
  <si>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</si>
  <si>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</si>
  <si>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</si>
  <si>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</si>
  <si>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</si>
  <si>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</si>
  <si>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</si>
  <si>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</si>
  <si>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</si>
  <si>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</si>
  <si>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</si>
  <si>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</si>
  <si>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</si>
  <si>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</si>
  <si>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</si>
  <si>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</si>
  <si>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</si>
  <si>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</si>
  <si>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</si>
  <si>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</si>
  <si>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</si>
  <si>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</si>
  <si>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</si>
  <si>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</si>
  <si>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</si>
  <si>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</si>
  <si>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</si>
  <si>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</si>
  <si>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</si>
  <si>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</si>
  <si>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</si>
  <si>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</si>
  <si>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</si>
  <si>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</si>
  <si>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</si>
  <si>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</si>
  <si>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</si>
  <si>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</si>
  <si>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</si>
  <si>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</si>
  <si>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</si>
  <si>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</si>
  <si>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</si>
  <si>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</si>
  <si>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</si>
  <si>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</si>
  <si>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</si>
  <si>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</si>
  <si>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</si>
  <si>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</si>
  <si>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</si>
  <si>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</si>
  <si>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</si>
  <si>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</si>
  <si>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</si>
  <si>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</si>
  <si>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</si>
  <si>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</si>
  <si>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</si>
  <si>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</si>
  <si>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</si>
  <si>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</si>
  <si>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</si>
  <si>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</si>
  <si>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</si>
  <si>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</si>
  <si>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</si>
  <si>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</si>
  <si>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</si>
  <si>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</si>
  <si>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</si>
  <si>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</si>
  <si>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</si>
  <si>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</si>
  <si>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</si>
  <si>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</si>
  <si>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</si>
  <si>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</si>
  <si>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</si>
  <si>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</si>
  <si>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</si>
  <si>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</si>
  <si>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</si>
  <si>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</si>
  <si>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</si>
  <si>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</si>
  <si>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</si>
  <si>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</si>
  <si>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</si>
  <si>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</si>
  <si>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</si>
  <si>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</si>
  <si>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</si>
  <si>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</si>
  <si>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</si>
  <si>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</si>
  <si>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</si>
  <si>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</si>
  <si>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</si>
  <si>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</si>
  <si>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</si>
  <si>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</si>
  <si>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</si>
  <si>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</si>
  <si>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</si>
  <si>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</si>
  <si>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</si>
  <si>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</si>
  <si>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</si>
  <si>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</si>
  <si>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</si>
  <si>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</si>
  <si>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</si>
  <si>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</si>
  <si>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</si>
  <si>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</si>
  <si>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</si>
  <si>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</si>
  <si>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</si>
  <si>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</si>
  <si>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</si>
  <si>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</si>
  <si>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</si>
  <si>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</si>
  <si>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</si>
  <si>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</si>
  <si>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</si>
  <si>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</si>
  <si>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</si>
  <si>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</si>
  <si>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</si>
  <si>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</si>
  <si>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</si>
  <si>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</si>
  <si>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</si>
  <si>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</si>
  <si>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</si>
  <si>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</si>
  <si>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</si>
  <si>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</si>
  <si>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</si>
  <si>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</si>
  <si>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</si>
  <si>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</si>
  <si>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</si>
  <si>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</si>
  <si>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</si>
  <si>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</si>
  <si>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</si>
  <si>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</si>
  <si>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</si>
  <si>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</si>
  <si>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</si>
  <si>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</si>
  <si>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</si>
  <si>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</si>
  <si>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</si>
  <si>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</si>
  <si>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</si>
  <si>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</si>
  <si>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</si>
  <si>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</si>
  <si>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</si>
  <si>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</si>
  <si>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</si>
  <si>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</si>
  <si>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</si>
  <si>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</si>
  <si>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</si>
  <si>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</si>
  <si>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</si>
  <si>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</si>
  <si>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</si>
  <si>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</si>
  <si>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</si>
  <si>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</si>
  <si>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</si>
  <si>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</si>
  <si>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</si>
  <si>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</si>
  <si>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</si>
  <si>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</si>
  <si>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</si>
  <si>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</si>
  <si>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</si>
  <si>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</si>
  <si>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</si>
  <si>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</si>
  <si>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</si>
  <si>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</si>
  <si>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</si>
  <si>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</si>
  <si>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</si>
  <si>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</si>
  <si>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</si>
  <si>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</si>
  <si>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</si>
  <si>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</si>
  <si>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</si>
  <si>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</si>
  <si>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</si>
  <si>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</si>
  <si>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</si>
  <si>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</si>
  <si>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</si>
  <si>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</si>
  <si>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</si>
  <si>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</si>
  <si>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</si>
  <si>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</si>
  <si>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</si>
  <si>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</si>
  <si>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</si>
  <si>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</si>
  <si>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</si>
  <si>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</si>
  <si>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</si>
  <si>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</si>
  <si>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</si>
  <si>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</si>
  <si>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</si>
  <si>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</si>
  <si>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</si>
  <si>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</si>
  <si>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</si>
  <si>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</si>
  <si>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</si>
  <si>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</si>
  <si>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</si>
  <si>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</si>
  <si>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</si>
  <si>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</si>
  <si>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</si>
  <si>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</si>
  <si>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</si>
  <si>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</si>
  <si>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</si>
  <si>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</si>
  <si>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</si>
  <si>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</si>
  <si>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</si>
  <si>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</si>
  <si>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</si>
  <si>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</si>
  <si>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</si>
  <si>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</si>
  <si>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</si>
  <si>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</si>
  <si>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</si>
  <si>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</si>
  <si>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</si>
  <si>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</si>
  <si>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</si>
  <si>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</si>
  <si>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</si>
  <si>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</si>
  <si>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</si>
  <si>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</si>
  <si>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</si>
  <si>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</si>
  <si>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</si>
  <si>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</si>
  <si>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</si>
  <si>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</si>
  <si>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</si>
  <si>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</si>
  <si>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</si>
  <si>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</si>
  <si>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</si>
  <si>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</si>
  <si>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</si>
  <si>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</si>
  <si>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</si>
  <si>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</si>
  <si>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</si>
  <si>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</si>
  <si>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</si>
  <si>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</si>
  <si>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</si>
  <si>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</si>
  <si>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</si>
  <si>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</si>
  <si>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</si>
  <si>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</si>
  <si>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</si>
  <si>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</si>
  <si>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</si>
  <si>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</si>
  <si>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</si>
  <si>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</si>
  <si>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</si>
  <si>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</si>
  <si>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</si>
  <si>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</si>
  <si>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</si>
  <si>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</si>
  <si>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</si>
  <si>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</si>
  <si>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</si>
  <si>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</si>
  <si>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</si>
  <si>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</si>
  <si>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</si>
  <si>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</si>
  <si>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</si>
  <si>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</si>
  <si>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</si>
  <si>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</si>
  <si>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</si>
  <si>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</si>
  <si>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</si>
  <si>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</si>
  <si>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</si>
  <si>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</si>
  <si>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</si>
  <si>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</si>
  <si>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</si>
  <si>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</si>
  <si>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</si>
  <si>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</si>
  <si>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</si>
  <si>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</si>
  <si>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</si>
  <si>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</si>
  <si>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</si>
  <si>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</si>
  <si>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</si>
  <si>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</si>
  <si>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</si>
  <si>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</si>
  <si>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</si>
  <si>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</si>
  <si>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</si>
  <si>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</si>
  <si>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</si>
  <si>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</si>
  <si>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</si>
  <si>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</si>
  <si>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</si>
  <si>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</si>
  <si>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</si>
  <si>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</si>
  <si>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</si>
  <si>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</si>
  <si>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</si>
  <si>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</si>
  <si>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</si>
  <si>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</si>
  <si>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</si>
  <si>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</si>
  <si>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</si>
  <si>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</si>
  <si>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</si>
  <si>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</si>
  <si>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</si>
  <si>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</si>
  <si>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</si>
  <si>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</si>
  <si>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</si>
  <si>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</si>
  <si>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</si>
  <si>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</si>
  <si>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</si>
  <si>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</si>
  <si>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</si>
  <si>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</si>
  <si>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</si>
  <si>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</si>
  <si>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</si>
  <si>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</si>
  <si>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</si>
  <si>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</si>
  <si>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</si>
  <si>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</si>
  <si>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</si>
  <si>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</si>
  <si>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</si>
  <si>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</si>
  <si>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</si>
  <si>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</si>
  <si>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</si>
  <si>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</si>
  <si>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</si>
  <si>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</si>
  <si>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</si>
  <si>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</si>
  <si>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</si>
  <si>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</si>
  <si>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</si>
  <si>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</si>
  <si>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</si>
  <si>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</si>
  <si>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</si>
  <si>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</si>
  <si>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</si>
  <si>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</si>
  <si>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</si>
  <si>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</si>
  <si>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</si>
  <si>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</si>
  <si>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</si>
  <si>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</si>
  <si>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</si>
  <si>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</si>
  <si>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</si>
  <si>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</si>
  <si>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</si>
  <si>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</si>
  <si>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</si>
  <si>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</si>
  <si>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</si>
  <si>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</si>
  <si>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</si>
  <si>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</si>
  <si>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</si>
  <si>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</si>
  <si>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</si>
  <si>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</si>
  <si>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</si>
  <si>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</si>
  <si>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</si>
  <si>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</si>
  <si>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</si>
  <si>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</si>
  <si>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</si>
  <si>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</si>
  <si>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</si>
  <si>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</si>
  <si>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</si>
  <si>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</si>
  <si>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</si>
  <si>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</si>
  <si>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</si>
  <si>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</si>
  <si>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</si>
  <si>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</si>
  <si>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</si>
  <si>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</si>
  <si>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</si>
  <si>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</si>
  <si>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</si>
  <si>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</si>
  <si>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</si>
  <si>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</si>
  <si>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</si>
  <si>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</si>
  <si>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</si>
  <si>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</si>
  <si>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</si>
  <si>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</si>
  <si>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</si>
  <si>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</si>
  <si>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</si>
  <si>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</si>
  <si>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</si>
  <si>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</si>
  <si>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</si>
  <si>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</si>
  <si>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</si>
  <si>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</si>
  <si>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</si>
  <si>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</si>
  <si>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</si>
  <si>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</si>
  <si>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</si>
  <si>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</si>
  <si>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</si>
  <si>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</si>
  <si>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</si>
  <si>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</si>
  <si>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</si>
  <si>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</si>
  <si>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</si>
  <si>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</si>
  <si>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</si>
  <si>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</si>
  <si>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</si>
  <si>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</si>
  <si>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</si>
  <si>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</si>
  <si>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</si>
  <si>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</si>
  <si>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</si>
  <si>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</si>
  <si>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</si>
  <si>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</si>
  <si>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</si>
  <si>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</si>
  <si>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</si>
  <si>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</si>
  <si>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</si>
  <si>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</si>
  <si>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</si>
  <si>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</si>
  <si>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</si>
  <si>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</si>
  <si>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</si>
  <si>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</si>
  <si>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</si>
  <si>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</si>
  <si>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</si>
  <si>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</si>
  <si>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</si>
  <si>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</si>
  <si>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</si>
  <si>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</si>
  <si>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</si>
  <si>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</si>
  <si>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</si>
  <si>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</si>
  <si>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</si>
  <si>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</si>
  <si>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</si>
  <si>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</si>
  <si>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</si>
  <si>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</si>
  <si>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</si>
  <si>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</si>
  <si>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</si>
  <si>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</si>
  <si>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</si>
  <si>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</si>
  <si>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</si>
  <si>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</si>
  <si>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</si>
  <si>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</si>
  <si>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</si>
  <si>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</si>
  <si>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</si>
  <si>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</si>
  <si>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</si>
  <si>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</si>
  <si>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</si>
  <si>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</si>
  <si>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</si>
  <si>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</si>
  <si>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</si>
  <si>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</si>
  <si>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</si>
  <si>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</si>
  <si>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</si>
  <si>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</si>
  <si>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</si>
  <si>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</si>
  <si>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</si>
  <si>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</si>
  <si>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</si>
  <si>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</si>
  <si>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</si>
  <si>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</si>
  <si>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</si>
  <si>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</si>
  <si>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</si>
  <si>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</si>
  <si>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</si>
  <si>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</si>
  <si>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</si>
  <si>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</si>
  <si>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</si>
  <si>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</si>
  <si>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</si>
  <si>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</si>
  <si>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</si>
  <si>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</si>
  <si>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</si>
  <si>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</si>
  <si>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</si>
  <si>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</si>
  <si>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</si>
  <si>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</si>
  <si>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</si>
  <si>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</si>
  <si>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</si>
  <si>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</si>
  <si>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</si>
  <si>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</si>
  <si>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</si>
  <si>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</si>
  <si>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</si>
  <si>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</si>
  <si>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</si>
  <si>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</si>
  <si>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</si>
  <si>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</si>
  <si>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</si>
  <si>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</si>
  <si>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</si>
  <si>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</si>
  <si>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</si>
  <si>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</si>
  <si>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</si>
  <si>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</si>
  <si>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</si>
  <si>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</si>
  <si>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</si>
  <si>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</si>
  <si>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</si>
  <si>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</si>
  <si>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</si>
  <si>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</si>
  <si>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</si>
  <si>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</si>
  <si>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</si>
  <si>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</si>
  <si>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</si>
  <si>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</si>
  <si>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</si>
  <si>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</si>
  <si>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</si>
  <si>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</si>
  <si>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</si>
  <si>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</si>
  <si>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</si>
  <si>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</si>
  <si>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</si>
  <si>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</si>
  <si>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</si>
  <si>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</si>
  <si>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</si>
  <si>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</si>
  <si>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</si>
  <si>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</si>
  <si>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</si>
  <si>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</si>
  <si>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</si>
  <si>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</si>
  <si>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</si>
  <si>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</si>
  <si>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</si>
  <si>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</si>
  <si>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</si>
  <si>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</si>
  <si>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</si>
  <si>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</si>
  <si>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</si>
  <si>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</si>
  <si>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</si>
  <si>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</si>
  <si>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</si>
  <si>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</si>
  <si>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</si>
  <si>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</si>
  <si>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</si>
  <si>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</si>
  <si>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</si>
  <si>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</si>
  <si>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</si>
  <si>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</si>
  <si>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</si>
  <si>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</si>
  <si>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</si>
  <si>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</si>
  <si>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</si>
  <si>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</si>
  <si>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</si>
  <si>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</si>
  <si>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</si>
  <si>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</si>
  <si>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</si>
  <si>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</si>
  <si>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</si>
  <si>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</si>
  <si>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</si>
  <si>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</si>
  <si>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</si>
  <si>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</si>
  <si>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</si>
  <si>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</si>
  <si>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</si>
  <si>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</si>
  <si>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</si>
  <si>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</si>
  <si>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</si>
  <si>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</si>
  <si>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</si>
  <si>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</si>
  <si>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</si>
  <si>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</si>
  <si>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</si>
  <si>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</si>
  <si>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</si>
  <si>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</si>
  <si>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</si>
  <si>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</si>
  <si>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</si>
  <si>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</si>
  <si>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</si>
  <si>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</si>
  <si>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</si>
  <si>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</si>
  <si>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</si>
  <si>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</si>
  <si>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</si>
  <si>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</si>
  <si>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</si>
  <si>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</si>
  <si>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</si>
  <si>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</si>
  <si>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</si>
  <si>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</si>
  <si>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</si>
  <si>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</si>
  <si>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</si>
  <si>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</si>
  <si>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</si>
  <si>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</si>
  <si>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</si>
  <si>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</si>
  <si>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</si>
  <si>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</si>
  <si>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</si>
  <si>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</si>
  <si>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</si>
  <si>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</si>
  <si>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</si>
  <si>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</si>
  <si>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</si>
  <si>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</si>
  <si>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</si>
  <si>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</si>
  <si>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</si>
  <si>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</si>
  <si>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</si>
  <si>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</si>
  <si>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</si>
  <si>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</si>
  <si>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</si>
  <si>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</si>
  <si>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</si>
  <si>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</si>
  <si>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</si>
  <si>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</si>
  <si>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</si>
  <si>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</si>
  <si>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</si>
  <si>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</si>
  <si>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</si>
  <si>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</si>
  <si>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</si>
  <si>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</si>
  <si>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</si>
  <si>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</si>
  <si>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</si>
  <si>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</si>
  <si>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</si>
  <si>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</si>
  <si>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</si>
  <si>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</si>
  <si>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</si>
  <si>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</si>
  <si>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</si>
  <si>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</si>
  <si>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</si>
  <si>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</si>
  <si>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</si>
  <si>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</si>
  <si>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</si>
  <si>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</si>
  <si>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</si>
  <si>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</si>
  <si>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</si>
  <si>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</si>
  <si>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</si>
  <si>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</si>
  <si>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</si>
  <si>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</si>
  <si>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</si>
  <si>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</si>
  <si>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</si>
  <si>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</si>
  <si>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</si>
  <si>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</si>
  <si>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</si>
  <si>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</si>
  <si>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</si>
  <si>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</si>
  <si>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</si>
  <si>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</si>
  <si>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</si>
  <si>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</si>
  <si>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</si>
  <si>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</si>
  <si>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</si>
  <si>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</si>
  <si>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</si>
  <si>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</si>
  <si>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</si>
  <si>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</si>
  <si>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</si>
  <si>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</si>
  <si>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</si>
  <si>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</si>
  <si>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</si>
  <si>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</si>
  <si>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</si>
  <si>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</si>
  <si>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</si>
  <si>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</si>
  <si>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</si>
  <si>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</si>
  <si>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</si>
  <si>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</si>
  <si>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</si>
  <si>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</si>
  <si>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</si>
  <si>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</si>
  <si>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</si>
  <si>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</si>
  <si>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</si>
  <si>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</si>
  <si>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</si>
  <si>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</si>
  <si>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</si>
  <si>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</si>
  <si>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</si>
  <si>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</si>
  <si>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</si>
  <si>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</si>
  <si>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</si>
  <si>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</si>
  <si>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</si>
  <si>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</si>
  <si>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</si>
  <si>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</si>
  <si>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</si>
  <si>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</si>
  <si>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</si>
  <si>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</si>
  <si>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</si>
  <si>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</si>
  <si>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</si>
  <si>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</si>
  <si>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</si>
  <si>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</si>
  <si>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</si>
  <si>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</si>
  <si>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</si>
  <si>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</si>
  <si>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</si>
  <si>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</si>
  <si>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</si>
  <si>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</si>
  <si>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</si>
  <si>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</si>
  <si>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</si>
  <si>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</si>
  <si>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</si>
  <si>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</si>
  <si>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</si>
  <si>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</si>
  <si>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</si>
  <si>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</si>
  <si>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</si>
  <si>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</si>
  <si>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</si>
  <si>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</si>
  <si>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</si>
  <si>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</si>
  <si>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</si>
  <si>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</si>
  <si>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</si>
  <si>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</si>
  <si>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</si>
  <si>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</si>
  <si>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</si>
  <si>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</si>
  <si>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</si>
  <si>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</si>
  <si>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</si>
  <si>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</si>
  <si>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</si>
  <si>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</si>
  <si>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</si>
  <si>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</si>
  <si>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</si>
  <si>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</si>
  <si>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</si>
  <si>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</si>
  <si>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</si>
  <si>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</si>
  <si>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</si>
  <si>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</si>
  <si>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</si>
  <si>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</si>
  <si>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</si>
  <si>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</si>
  <si>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</si>
  <si>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</si>
  <si>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</si>
  <si>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</si>
  <si>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</si>
  <si>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</si>
  <si>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</si>
  <si>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</si>
  <si>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</si>
  <si>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</si>
  <si>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</si>
  <si>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</si>
  <si>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</si>
  <si>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</si>
  <si>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</si>
  <si>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</si>
  <si>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</si>
  <si>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</si>
  <si>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</si>
  <si>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</si>
  <si>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</si>
  <si>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</si>
  <si>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</si>
  <si>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</si>
  <si>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</si>
  <si>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</si>
  <si>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</si>
  <si>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</si>
  <si>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</si>
  <si>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</si>
  <si>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</si>
  <si>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</si>
  <si>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</si>
  <si>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</si>
  <si>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</si>
  <si>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</si>
  <si>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</si>
  <si>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</si>
  <si>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</si>
  <si>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</si>
  <si>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</si>
  <si>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</si>
  <si>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</si>
  <si>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</si>
  <si>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</si>
  <si>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</si>
  <si>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</si>
  <si>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</si>
  <si>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</si>
  <si>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</si>
  <si>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</si>
  <si>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</si>
  <si>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</si>
  <si>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</si>
  <si>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</si>
  <si>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</si>
  <si>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</si>
  <si>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</si>
  <si>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</si>
  <si>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</si>
  <si>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</si>
  <si>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</si>
  <si>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</si>
  <si>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</si>
  <si>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</si>
  <si>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</si>
  <si>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</si>
  <si>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</si>
  <si>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</si>
  <si>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</si>
  <si>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</si>
  <si>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</si>
  <si>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</si>
  <si>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</si>
  <si>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</si>
  <si>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</si>
  <si>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</si>
  <si>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</si>
  <si>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</si>
  <si>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</si>
  <si>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</si>
  <si>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</si>
  <si>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</si>
  <si>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</si>
  <si>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</si>
  <si>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</si>
  <si>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</si>
  <si>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</si>
  <si>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</si>
  <si>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</si>
  <si>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</si>
  <si>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</si>
  <si>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</si>
  <si>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</si>
  <si>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</si>
  <si>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</si>
  <si>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</si>
  <si>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</si>
  <si>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</si>
  <si>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</si>
  <si>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</si>
  <si>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</si>
  <si>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</si>
  <si>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</si>
  <si>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</si>
  <si>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</si>
  <si>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</si>
  <si>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</si>
  <si>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</si>
  <si>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</si>
  <si>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</si>
  <si>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</si>
  <si>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</si>
  <si>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</si>
  <si>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</si>
  <si>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</si>
  <si>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</si>
  <si>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</si>
  <si>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</si>
  <si>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</si>
  <si>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</si>
  <si>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</si>
  <si>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</si>
  <si>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</si>
  <si>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</si>
  <si>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</si>
  <si>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</si>
  <si>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</si>
  <si>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</si>
  <si>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</si>
  <si>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</si>
  <si>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</si>
  <si>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</si>
  <si>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</si>
  <si>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</si>
  <si>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</si>
  <si>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</si>
  <si>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</si>
  <si>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</si>
  <si>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</si>
  <si>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</si>
  <si>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</si>
  <si>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</si>
  <si>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</si>
  <si>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</si>
  <si>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</si>
  <si>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</si>
  <si>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</si>
  <si>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</si>
  <si>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</si>
  <si>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</si>
  <si>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</si>
  <si>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</si>
  <si>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</si>
  <si>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</si>
  <si>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</si>
  <si>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</si>
  <si>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</si>
  <si>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</si>
  <si>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</si>
  <si>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</si>
  <si>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</si>
  <si>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</si>
  <si>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</si>
  <si>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</si>
  <si>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</si>
  <si>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</si>
  <si>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</si>
  <si>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</si>
  <si>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</si>
  <si>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</si>
  <si>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</si>
  <si>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</si>
  <si>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</si>
  <si>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</si>
  <si>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</si>
  <si>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</si>
  <si>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</si>
  <si>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</si>
  <si>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</si>
  <si>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</si>
  <si>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</si>
  <si>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</si>
  <si>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</si>
  <si>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</si>
  <si>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</si>
  <si>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</si>
  <si>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</si>
  <si>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</si>
  <si>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</si>
  <si>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</si>
  <si>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</si>
  <si>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</si>
  <si>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</si>
  <si>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</si>
  <si>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</si>
  <si>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</si>
  <si>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</si>
  <si>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</si>
  <si>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</si>
  <si>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</si>
  <si>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</si>
  <si>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</si>
  <si>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</si>
  <si>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</si>
  <si>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</si>
  <si>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</si>
  <si>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</si>
  <si>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</si>
  <si>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</si>
  <si>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</si>
  <si>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</si>
  <si>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</si>
  <si>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</si>
  <si>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</si>
  <si>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</si>
  <si>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</si>
  <si>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</si>
  <si>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</si>
  <si>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</si>
  <si>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</si>
  <si>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</si>
  <si>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</si>
  <si>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</si>
  <si>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</si>
  <si>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</si>
  <si>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</si>
  <si>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</si>
  <si>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</si>
  <si>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</si>
  <si>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</si>
  <si>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</si>
  <si>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</si>
  <si>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</si>
  <si>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</si>
  <si>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</si>
  <si>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</si>
  <si>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</si>
  <si>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</si>
  <si>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</si>
  <si>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</si>
  <si>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</si>
  <si>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</si>
  <si>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</si>
  <si>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</si>
  <si>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</si>
  <si>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</si>
  <si>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</si>
  <si>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</si>
  <si>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</si>
  <si>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</si>
  <si>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</si>
  <si>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</si>
  <si>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</si>
  <si>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</si>
  <si>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</si>
  <si>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</si>
  <si>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</si>
  <si>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</si>
  <si>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</si>
  <si>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</si>
  <si>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</si>
  <si>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</si>
  <si>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</si>
  <si>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</si>
  <si>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</si>
  <si>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</si>
  <si>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</si>
  <si>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</si>
  <si>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</si>
  <si>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</si>
  <si>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</si>
  <si>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</si>
  <si>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</si>
  <si>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</si>
  <si>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</si>
  <si>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</si>
  <si>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</si>
  <si>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</si>
  <si>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</si>
  <si>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</si>
  <si>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</si>
  <si>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</si>
  <si>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</si>
  <si>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</si>
  <si>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</si>
  <si>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</si>
  <si>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</si>
  <si>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</si>
  <si>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</si>
  <si>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</si>
  <si>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</si>
  <si>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</si>
  <si>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</si>
  <si>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</si>
  <si>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</si>
  <si>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</si>
  <si>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</si>
  <si>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</si>
  <si>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</si>
  <si>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</si>
  <si>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</si>
  <si>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</si>
  <si>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</si>
  <si>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</si>
  <si>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</si>
  <si>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</si>
  <si>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</si>
  <si>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</si>
  <si>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</si>
  <si>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</si>
  <si>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</si>
  <si>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</si>
  <si>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</si>
  <si>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</si>
  <si>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</si>
  <si>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</si>
  <si>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</si>
  <si>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</si>
  <si>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</si>
  <si>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</si>
  <si>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</si>
  <si>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</si>
  <si>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</si>
  <si>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</si>
  <si>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</si>
  <si>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</si>
  <si>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</si>
  <si>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</si>
  <si>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</si>
  <si>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</si>
  <si>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</si>
  <si>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</si>
  <si>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</si>
  <si>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</si>
  <si>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</si>
  <si>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</si>
  <si>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</si>
  <si>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</si>
  <si>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</si>
  <si>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</si>
  <si>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</si>
  <si>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</si>
  <si>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</si>
  <si>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</si>
  <si>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</si>
  <si>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</si>
  <si>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</si>
  <si>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</si>
  <si>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</si>
  <si>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</si>
  <si>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</si>
  <si>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</si>
  <si>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</si>
  <si>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</si>
  <si>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</si>
  <si>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</si>
  <si>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</si>
  <si>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</si>
  <si>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</si>
  <si>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</si>
  <si>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</si>
  <si>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</si>
  <si>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</si>
  <si>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</si>
  <si>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</si>
  <si>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</si>
  <si>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</si>
  <si>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</si>
  <si>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</si>
  <si>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</si>
  <si>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</si>
  <si>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</si>
  <si>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</si>
  <si>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</si>
  <si>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</si>
  <si>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</si>
  <si>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</si>
  <si>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</si>
  <si>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</si>
  <si>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</si>
  <si>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</si>
  <si>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</si>
  <si>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</si>
  <si>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</si>
  <si>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</si>
  <si>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</si>
  <si>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</si>
  <si>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</si>
  <si>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</si>
  <si>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</si>
  <si>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</si>
  <si>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</si>
  <si>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</si>
  <si>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</si>
  <si>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</si>
  <si>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</si>
  <si>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</si>
  <si>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</si>
  <si>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</si>
  <si>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</si>
  <si>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</si>
  <si>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</si>
  <si>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</si>
  <si>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</si>
  <si>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</si>
  <si>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</si>
  <si>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</si>
  <si>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</si>
  <si>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</si>
  <si>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</si>
  <si>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</si>
  <si>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</si>
  <si>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</si>
  <si>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</si>
  <si>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</si>
  <si>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</si>
  <si>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</si>
  <si>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</si>
  <si>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</si>
  <si>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</si>
  <si>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</si>
  <si>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</si>
  <si>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</si>
  <si>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</si>
  <si>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</si>
  <si>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</si>
  <si>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</si>
  <si>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</si>
  <si>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</si>
  <si>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</si>
  <si>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</si>
  <si>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</si>
  <si>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</si>
  <si>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</si>
  <si>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</si>
  <si>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</si>
  <si>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</si>
  <si>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</si>
  <si>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</si>
  <si>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</si>
  <si>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</si>
  <si>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</si>
  <si>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</si>
  <si>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</si>
  <si>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</si>
  <si>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</si>
  <si>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</si>
  <si>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</si>
  <si>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</si>
  <si>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</si>
  <si>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</si>
  <si>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</si>
  <si>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</si>
  <si>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</si>
  <si>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</si>
  <si>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</si>
  <si>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</si>
  <si>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</si>
  <si>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</si>
  <si>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</si>
  <si>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</si>
  <si>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</si>
  <si>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</si>
  <si>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</si>
  <si>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</si>
  <si>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</si>
  <si>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</si>
  <si>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</si>
  <si>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</si>
  <si>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</si>
  <si>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</si>
  <si>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</si>
  <si>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</si>
  <si>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</si>
  <si>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</si>
  <si>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</si>
  <si>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</si>
  <si>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</si>
  <si>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</si>
  <si>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</si>
  <si>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</si>
  <si>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</si>
  <si>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</si>
  <si>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</si>
  <si>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</si>
  <si>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</si>
  <si>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</si>
  <si>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</si>
  <si>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</si>
  <si>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</si>
  <si>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</si>
  <si>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</si>
  <si>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</si>
  <si>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</si>
  <si>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</si>
  <si>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</si>
  <si>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</si>
  <si>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</si>
  <si>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</si>
  <si>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</si>
  <si>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</si>
  <si>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</si>
  <si>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</si>
  <si>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</si>
  <si>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</si>
  <si>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</si>
  <si>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</si>
  <si>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</si>
  <si>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</si>
  <si>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</si>
  <si>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</si>
  <si>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</si>
  <si>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</si>
  <si>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</si>
  <si>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</si>
  <si>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</si>
  <si>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</si>
  <si>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</si>
  <si>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</si>
  <si>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</si>
  <si>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</si>
  <si>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</si>
  <si>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</si>
  <si>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</si>
  <si>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</si>
  <si>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</si>
  <si>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</si>
  <si>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</si>
  <si>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</si>
  <si>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</si>
  <si>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</si>
  <si>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</si>
  <si>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</si>
  <si>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</si>
  <si>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</si>
  <si>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</si>
  <si>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</si>
  <si>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</si>
  <si>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</si>
  <si>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</si>
  <si>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</si>
  <si>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</si>
  <si>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</si>
  <si>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</si>
  <si>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</si>
  <si>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</si>
  <si>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</si>
  <si>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</si>
  <si>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</si>
  <si>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</si>
  <si>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</si>
  <si>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</si>
  <si>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</si>
  <si>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</si>
  <si>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</si>
  <si>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</si>
  <si>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</si>
  <si>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</si>
  <si>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</si>
  <si>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</si>
  <si>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</si>
  <si>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</si>
  <si>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</si>
  <si>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</si>
  <si>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</si>
  <si>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</si>
  <si>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</si>
  <si>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</si>
  <si>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</si>
  <si>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</si>
  <si>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</si>
  <si>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</si>
  <si>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</si>
  <si>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</si>
  <si>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</si>
  <si>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</si>
  <si>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</si>
  <si>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</si>
  <si>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</si>
  <si>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</si>
  <si>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</si>
  <si>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</si>
  <si>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</si>
  <si>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</si>
  <si>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</si>
  <si>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</si>
  <si>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</si>
  <si>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</si>
  <si>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</si>
  <si>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</si>
  <si>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</si>
  <si>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</si>
  <si>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</si>
  <si>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</si>
  <si>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</si>
  <si>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</si>
  <si>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</si>
  <si>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</si>
  <si>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</si>
  <si>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</si>
  <si>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</si>
  <si>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</si>
  <si>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</si>
  <si>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</si>
  <si>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</si>
  <si>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</si>
  <si>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</si>
  <si>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</si>
  <si>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</si>
  <si>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</si>
  <si>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</si>
  <si>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</si>
  <si>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</si>
  <si>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</si>
  <si>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</si>
  <si>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</si>
  <si>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</si>
  <si>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</si>
  <si>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</si>
  <si>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</si>
  <si>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</si>
  <si>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</si>
  <si>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</si>
  <si>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</si>
  <si>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</si>
  <si>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</si>
  <si>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</si>
  <si>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</si>
  <si>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</si>
  <si>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</si>
  <si>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</si>
  <si>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</si>
  <si>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</si>
  <si>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</si>
  <si>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</si>
  <si>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</si>
  <si>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</si>
  <si>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</si>
  <si>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</si>
  <si>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</si>
  <si>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</si>
  <si>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</si>
  <si>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</si>
  <si>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</si>
  <si>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</si>
  <si>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</si>
  <si>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</si>
  <si>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</si>
  <si>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</si>
  <si>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</si>
  <si>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</si>
  <si>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</si>
  <si>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</si>
  <si>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</si>
  <si>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</si>
  <si>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</si>
  <si>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</si>
  <si>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</si>
  <si>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</si>
  <si>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</si>
  <si>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</si>
  <si>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</si>
  <si>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</si>
  <si>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</si>
  <si>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</si>
  <si>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</si>
  <si>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</si>
  <si>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</si>
  <si>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</si>
  <si>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</si>
  <si>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</si>
  <si>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</si>
  <si>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</si>
  <si>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</si>
  <si>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</si>
  <si>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</si>
  <si>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</si>
  <si>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</si>
  <si>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</si>
  <si>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</si>
  <si>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</si>
  <si>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</si>
  <si>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</si>
  <si>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</si>
  <si>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</si>
  <si>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</si>
  <si>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</si>
  <si>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</si>
  <si>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</si>
  <si>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</si>
  <si>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</si>
  <si>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</si>
  <si>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</si>
  <si>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</si>
  <si>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</si>
  <si>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</si>
  <si>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</si>
  <si>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</si>
  <si>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</si>
  <si>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</si>
  <si>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</si>
  <si>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</si>
  <si>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</si>
  <si>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</si>
  <si>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</si>
  <si>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</si>
  <si>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</si>
  <si>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</si>
  <si>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</si>
  <si>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</si>
  <si>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</si>
  <si>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</si>
  <si>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</si>
  <si>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</si>
  <si>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</si>
  <si>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</si>
  <si>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</si>
  <si>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</si>
  <si>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</si>
  <si>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</si>
  <si>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</si>
  <si>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</si>
  <si>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</si>
  <si>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</si>
  <si>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</si>
  <si>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</si>
  <si>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</si>
  <si>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</si>
  <si>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</si>
  <si>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</si>
  <si>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</si>
  <si>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</si>
  <si>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</si>
  <si>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</si>
  <si>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</si>
  <si>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</si>
  <si>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</si>
  <si>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</si>
  <si>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</si>
  <si>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</si>
  <si>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</si>
  <si>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</si>
  <si>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</si>
  <si>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</si>
  <si>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</si>
  <si>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</si>
  <si>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</si>
  <si>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</si>
  <si>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</si>
  <si>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</si>
  <si>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</si>
  <si>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</si>
  <si>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</si>
  <si>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</si>
  <si>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</si>
  <si>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</si>
  <si>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</si>
  <si>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</si>
  <si>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</si>
  <si>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</si>
  <si>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</si>
  <si>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</si>
  <si>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</si>
  <si>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</si>
  <si>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</si>
  <si>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</si>
  <si>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</si>
  <si>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</si>
  <si>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</si>
  <si>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</si>
  <si>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</si>
  <si>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</si>
  <si>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</si>
  <si>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</si>
  <si>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</si>
  <si>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</si>
  <si>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</si>
  <si>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</si>
  <si>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</si>
  <si>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</si>
  <si>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</si>
  <si>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</si>
  <si>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</si>
  <si>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</si>
  <si>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</si>
  <si>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</si>
  <si>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</si>
  <si>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</si>
  <si>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</si>
  <si>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</si>
  <si>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</si>
  <si>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</si>
  <si>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</si>
  <si>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</si>
  <si>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</si>
  <si>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</si>
  <si>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</si>
  <si>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</si>
  <si>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</si>
  <si>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</si>
  <si>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</si>
  <si>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</si>
  <si>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</si>
  <si>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</si>
  <si>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</si>
  <si>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</si>
  <si>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</si>
  <si>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</si>
  <si>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</si>
  <si>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</si>
  <si>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</si>
  <si>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</si>
  <si>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</si>
  <si>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</si>
  <si>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</si>
  <si>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</si>
  <si>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</si>
  <si>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</si>
  <si>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</si>
  <si>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</si>
  <si>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</si>
  <si>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</si>
  <si>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</si>
  <si>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</si>
  <si>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</si>
  <si>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</si>
  <si>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</si>
  <si>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</si>
  <si>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</si>
  <si>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</si>
  <si>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</si>
  <si>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</si>
  <si>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</si>
  <si>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</si>
  <si>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</si>
  <si>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</si>
  <si>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</si>
  <si>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</si>
  <si>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</si>
  <si>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</si>
  <si>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</si>
  <si>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</si>
  <si>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</si>
  <si>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</si>
  <si>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</si>
  <si>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</si>
  <si>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</si>
  <si>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</si>
  <si>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</si>
  <si>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</si>
  <si>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</si>
  <si>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</si>
  <si>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</si>
  <si>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</si>
  <si>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</si>
  <si>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</si>
  <si>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</si>
  <si>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</si>
  <si>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</si>
  <si>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</si>
  <si>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</si>
  <si>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</si>
  <si>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</si>
  <si>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</si>
  <si>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</si>
  <si>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</si>
  <si>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</si>
  <si>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</si>
  <si>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</si>
  <si>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</si>
  <si>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</si>
  <si>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</si>
  <si>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</si>
  <si>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</si>
  <si>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</si>
  <si>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</si>
  <si>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</si>
  <si>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</si>
  <si>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</si>
  <si>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</si>
  <si>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</si>
  <si>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</si>
  <si>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</si>
  <si>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</si>
  <si>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</si>
  <si>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</si>
  <si>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</si>
  <si>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</si>
  <si>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</si>
  <si>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</si>
  <si>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</si>
  <si>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</si>
  <si>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</si>
  <si>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</si>
  <si>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</si>
  <si>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</si>
  <si>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</si>
  <si>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</si>
  <si>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</si>
  <si>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</si>
  <si>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</si>
  <si>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</si>
  <si>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</si>
  <si>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</si>
  <si>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</si>
  <si>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</si>
  <si>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</si>
  <si>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</si>
  <si>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</si>
  <si>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</si>
  <si>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</si>
  <si>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</si>
  <si>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</si>
  <si>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</si>
  <si>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</si>
  <si>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</si>
  <si>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</si>
  <si>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</si>
  <si>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</si>
  <si>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</si>
  <si>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</si>
  <si>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</si>
  <si>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</si>
  <si>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</si>
  <si>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</si>
  <si>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</si>
  <si>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</si>
  <si>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</si>
  <si>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</si>
  <si>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</si>
  <si>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</si>
  <si>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</si>
  <si>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</si>
  <si>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</si>
  <si>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</si>
  <si>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</si>
  <si>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</si>
  <si>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</si>
  <si>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</si>
  <si>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</si>
  <si>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</si>
  <si>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</si>
  <si>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</si>
  <si>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</si>
  <si>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</si>
  <si>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</si>
  <si>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</si>
  <si>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</si>
  <si>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</si>
  <si>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</si>
  <si>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</si>
  <si>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</si>
  <si>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</si>
  <si>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</si>
  <si>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</si>
  <si>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</si>
  <si>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</si>
  <si>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</si>
  <si>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</si>
  <si>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</si>
  <si>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</si>
  <si>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</si>
  <si>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</si>
  <si>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</si>
  <si>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</si>
  <si>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</si>
  <si>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</si>
  <si>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</si>
  <si>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</si>
  <si>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</si>
  <si>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</si>
  <si>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</si>
  <si>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</si>
  <si>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</si>
  <si>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</si>
  <si>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</si>
  <si>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</si>
  <si>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</si>
  <si>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</si>
  <si>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</si>
  <si>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</si>
  <si>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</si>
  <si>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</si>
  <si>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</si>
  <si>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</si>
  <si>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</si>
  <si>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</si>
  <si>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</si>
  <si>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</si>
  <si>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</si>
  <si>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</si>
  <si>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</si>
  <si>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</si>
  <si>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</si>
  <si>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</si>
  <si>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</si>
  <si>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</si>
  <si>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</si>
  <si>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</si>
  <si>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</si>
  <si>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</si>
  <si>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</si>
  <si>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</si>
  <si>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</si>
  <si>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</si>
  <si>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</si>
  <si>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</si>
  <si>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</si>
  <si>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</si>
  <si>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</si>
  <si>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</si>
  <si>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</si>
  <si>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</si>
  <si>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</si>
  <si>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</si>
  <si>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</si>
  <si>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</si>
  <si>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</si>
  <si>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</si>
  <si>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</si>
  <si>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</si>
  <si>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</si>
  <si>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</si>
  <si>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</si>
  <si>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</si>
  <si>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</si>
  <si>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</si>
  <si>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</si>
  <si>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</si>
  <si>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</si>
  <si>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</si>
  <si>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</si>
  <si>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</si>
  <si>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</si>
  <si>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</si>
  <si>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</si>
  <si>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</si>
  <si>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</si>
  <si>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</si>
  <si>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</si>
  <si>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</si>
  <si>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</si>
  <si>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</si>
  <si>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</si>
  <si>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</si>
  <si>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</si>
  <si>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</si>
  <si>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</si>
  <si>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</si>
  <si>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</si>
  <si>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</si>
  <si>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</si>
  <si>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</si>
  <si>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</si>
  <si>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</si>
  <si>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</si>
  <si>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</si>
  <si>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</si>
  <si>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</si>
  <si>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</si>
  <si>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</si>
  <si>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</si>
  <si>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</si>
  <si>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</si>
  <si>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</si>
  <si>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</si>
  <si>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</si>
  <si>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</si>
  <si>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</si>
  <si>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</si>
  <si>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</si>
  <si>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</si>
  <si>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</si>
  <si>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</si>
  <si>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</si>
  <si>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</si>
  <si>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</si>
  <si>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</si>
  <si>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</si>
  <si>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</si>
  <si>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</si>
  <si>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</si>
  <si>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</si>
  <si>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</si>
  <si>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</si>
  <si>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</si>
  <si>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</si>
  <si>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</si>
  <si>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</si>
  <si>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</si>
  <si>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</si>
  <si>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</si>
  <si>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</si>
  <si>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</si>
  <si>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</si>
  <si>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</si>
  <si>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</si>
  <si>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</si>
  <si>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</si>
  <si>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</si>
  <si>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</si>
  <si>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</si>
  <si>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</si>
  <si>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</si>
  <si>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</si>
  <si>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</si>
  <si>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</si>
  <si>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</si>
  <si>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</si>
  <si>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</si>
  <si>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</si>
  <si>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</si>
  <si>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</si>
  <si>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</si>
  <si>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</si>
  <si>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</si>
  <si>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</si>
  <si>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</si>
  <si>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</si>
  <si>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</si>
  <si>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</si>
  <si>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</si>
  <si>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</si>
  <si>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</si>
  <si>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</si>
  <si>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</si>
  <si>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</si>
  <si>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</si>
  <si>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</si>
  <si>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</si>
  <si>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</si>
  <si>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</si>
  <si>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</si>
  <si>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</si>
  <si>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</si>
  <si>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</si>
  <si>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</si>
  <si>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</si>
  <si>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</si>
  <si>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</si>
  <si>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</si>
  <si>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</si>
  <si>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</si>
  <si>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</si>
  <si>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</si>
  <si>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</si>
  <si>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</si>
  <si>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</si>
  <si>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</si>
  <si>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</si>
  <si>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</si>
  <si>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</si>
  <si>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</si>
  <si>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</si>
  <si>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</si>
  <si>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</si>
  <si>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</si>
  <si>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</si>
  <si>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</si>
  <si>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</si>
  <si>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</si>
  <si>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</si>
  <si>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</si>
  <si>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</si>
  <si>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</si>
  <si>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</si>
  <si>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</si>
  <si>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</si>
  <si>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</si>
  <si>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</si>
  <si>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</si>
  <si>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</si>
  <si>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</si>
  <si>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</si>
  <si>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</si>
  <si>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</si>
  <si>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</si>
  <si>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</si>
  <si>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</si>
  <si>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</si>
  <si>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</si>
  <si>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</si>
  <si>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</si>
  <si>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</si>
  <si>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</si>
  <si>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</si>
  <si>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</si>
  <si>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</si>
  <si>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</si>
  <si>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</si>
  <si>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</si>
  <si>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</si>
  <si>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</si>
  <si>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</si>
  <si>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</si>
  <si>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</si>
  <si>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</si>
  <si>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</si>
  <si>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</si>
  <si>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</si>
  <si>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</si>
  <si>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</si>
  <si>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</si>
  <si>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</si>
  <si>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</si>
  <si>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</si>
  <si>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</si>
  <si>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</si>
  <si>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</si>
  <si>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</si>
  <si>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</si>
  <si>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</si>
  <si>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</si>
  <si>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</si>
  <si>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</si>
  <si>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</si>
  <si>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</si>
  <si>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</si>
  <si>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</si>
  <si>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</si>
  <si>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</si>
  <si>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</si>
  <si>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</si>
  <si>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</si>
  <si>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</si>
  <si>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</si>
  <si>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</si>
  <si>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</si>
  <si>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</si>
  <si>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</si>
  <si>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</si>
  <si>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</si>
  <si>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</si>
  <si>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</si>
  <si>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</si>
  <si>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</si>
  <si>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</si>
  <si>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</si>
  <si>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</si>
  <si>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</si>
  <si>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</si>
  <si>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</si>
  <si>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</si>
  <si>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</si>
  <si>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</si>
  <si>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</si>
  <si>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</si>
  <si>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</si>
  <si>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</si>
  <si>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</si>
  <si>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</si>
  <si>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</si>
  <si>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</si>
  <si>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</si>
  <si>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</si>
  <si>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</si>
  <si>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</si>
  <si>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</si>
  <si>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</si>
  <si>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</si>
  <si>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</si>
  <si>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</si>
  <si>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</si>
  <si>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</si>
  <si>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</si>
  <si>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</si>
  <si>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</si>
  <si>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</si>
  <si>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</si>
  <si>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</si>
  <si>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</si>
  <si>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</si>
  <si>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</si>
  <si>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</si>
  <si>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</si>
  <si>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</si>
  <si>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</si>
  <si>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</si>
  <si>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</si>
  <si>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</si>
  <si>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</si>
  <si>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</si>
  <si>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</si>
  <si>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</si>
  <si>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</si>
  <si>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</si>
  <si>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</si>
  <si>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</si>
  <si>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</si>
  <si>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</si>
  <si>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</si>
  <si>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</si>
  <si>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</si>
  <si>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</si>
  <si>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</si>
  <si>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</si>
  <si>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</si>
  <si>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</si>
  <si>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</si>
  <si>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</si>
  <si>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</si>
  <si>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</si>
  <si>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</si>
  <si>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</si>
  <si>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</si>
  <si>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</si>
  <si>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</si>
  <si>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</si>
  <si>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</si>
  <si>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</si>
  <si>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</si>
  <si>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</si>
  <si>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</si>
  <si>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</si>
  <si>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</si>
  <si>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</si>
  <si>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</si>
  <si>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</si>
  <si>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</si>
  <si>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</si>
  <si>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</si>
  <si>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</si>
  <si>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</si>
  <si>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</si>
  <si>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</si>
  <si>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</si>
  <si>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</si>
  <si>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</si>
  <si>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</si>
  <si>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</si>
  <si>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</si>
  <si>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</si>
  <si>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</si>
  <si>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</si>
  <si>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</si>
  <si>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</si>
  <si>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</si>
  <si>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</si>
  <si>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</si>
  <si>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</si>
  <si>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</si>
  <si>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</si>
  <si>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</si>
  <si>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</si>
  <si>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</si>
  <si>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</si>
  <si>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</si>
  <si>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</si>
  <si>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</si>
  <si>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</si>
  <si>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</si>
  <si>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</si>
  <si>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</si>
  <si>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</si>
  <si>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</si>
  <si>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</si>
  <si>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</si>
  <si>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</si>
  <si>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</si>
  <si>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</si>
  <si>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</si>
  <si>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</si>
  <si>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</si>
  <si>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</si>
  <si>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</si>
  <si>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</si>
  <si>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</si>
  <si>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</si>
  <si>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</si>
  <si>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</si>
  <si>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</si>
  <si>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</si>
  <si>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</si>
  <si>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</si>
  <si>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</si>
  <si>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</si>
  <si>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</si>
  <si>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</si>
  <si>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</si>
  <si>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</si>
  <si>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</si>
  <si>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</si>
  <si>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</si>
  <si>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</si>
  <si>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</si>
  <si>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</si>
  <si>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</si>
  <si>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</si>
  <si>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</si>
  <si>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</si>
  <si>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</si>
  <si>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</si>
  <si>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</si>
  <si>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</si>
  <si>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</si>
  <si>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</si>
  <si>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</si>
  <si>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</si>
  <si>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</si>
  <si>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</si>
  <si>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</si>
  <si>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</si>
  <si>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</si>
  <si>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</si>
  <si>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</si>
  <si>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</si>
  <si>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</si>
  <si>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</si>
  <si>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</si>
  <si>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</si>
  <si>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</si>
  <si>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</si>
  <si>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</si>
  <si>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</si>
  <si>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</si>
  <si>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</si>
  <si>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</si>
  <si>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</si>
  <si>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</si>
  <si>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</si>
  <si>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</si>
  <si>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</si>
  <si>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</si>
  <si>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</si>
  <si>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</si>
  <si>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</si>
  <si>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</si>
  <si>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</si>
  <si>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</si>
  <si>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</si>
  <si>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</si>
  <si>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</si>
  <si>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</si>
  <si>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</si>
  <si>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</si>
  <si>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</si>
  <si>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</si>
  <si>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</si>
  <si>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</si>
  <si>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</si>
  <si>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</si>
  <si>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</si>
  <si>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</si>
  <si>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</si>
  <si>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</si>
  <si>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</si>
  <si>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</si>
  <si>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</si>
  <si>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</si>
  <si>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</si>
  <si>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</si>
  <si>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</si>
  <si>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</si>
  <si>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</si>
  <si>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</si>
  <si>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</si>
  <si>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</si>
  <si>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</si>
  <si>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</si>
  <si>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</si>
  <si>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</si>
  <si>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</si>
  <si>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</si>
  <si>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</si>
  <si>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</si>
  <si>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</si>
  <si>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</si>
  <si>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</si>
  <si>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</si>
  <si>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</si>
  <si>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</si>
  <si>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</si>
  <si>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</si>
  <si>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</si>
  <si>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</si>
  <si>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</si>
  <si>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</si>
  <si>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</si>
  <si>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</si>
  <si>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</si>
  <si>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</si>
  <si>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</si>
  <si>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</si>
  <si>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</si>
  <si>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</si>
  <si>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</si>
  <si>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</si>
  <si>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</si>
  <si>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</si>
  <si>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</si>
  <si>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</si>
  <si>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</si>
  <si>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</si>
  <si>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</si>
  <si>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</si>
  <si>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</si>
  <si>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</si>
  <si>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</si>
  <si>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</si>
  <si>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</si>
  <si>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</si>
  <si>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</si>
  <si>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</si>
  <si>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</si>
  <si>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</si>
  <si>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</si>
  <si>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</si>
  <si>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</si>
  <si>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</si>
  <si>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</si>
  <si>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</si>
  <si>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</si>
  <si>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</si>
  <si>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</si>
  <si>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</si>
  <si>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</si>
  <si>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</si>
  <si>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</si>
  <si>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</si>
  <si>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</si>
  <si>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</si>
  <si>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</si>
  <si>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</si>
  <si>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</si>
  <si>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</si>
  <si>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</si>
  <si>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</si>
  <si>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</si>
  <si>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</si>
  <si>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</si>
  <si>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</si>
  <si>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</si>
  <si>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</si>
  <si>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</si>
  <si>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</si>
  <si>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</si>
  <si>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</si>
  <si>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</si>
  <si>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</si>
  <si>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</si>
  <si>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</si>
  <si>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</si>
  <si>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</si>
  <si>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</si>
  <si>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</si>
  <si>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</si>
  <si>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</si>
  <si>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</si>
  <si>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</si>
  <si>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</si>
  <si>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</si>
  <si>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</si>
  <si>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</si>
  <si>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</si>
  <si>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</si>
  <si>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</si>
  <si>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</si>
  <si>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</si>
  <si>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</si>
  <si>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</si>
  <si>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</si>
  <si>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</si>
  <si>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</si>
  <si>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</si>
  <si>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</si>
  <si>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</si>
  <si>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</si>
  <si>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</si>
  <si>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</si>
  <si>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</si>
  <si>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</si>
  <si>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</si>
  <si>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</si>
  <si>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</si>
  <si>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</si>
  <si>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</si>
  <si>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</si>
  <si>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</si>
  <si>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</si>
  <si>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</si>
  <si>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</si>
  <si>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</si>
  <si>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</si>
  <si>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</si>
  <si>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</si>
  <si>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</si>
  <si>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</si>
  <si>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</si>
  <si>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</si>
  <si>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</si>
  <si>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</si>
  <si>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</si>
  <si>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</si>
  <si>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</si>
  <si>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</si>
  <si>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</si>
  <si>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</si>
  <si>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</si>
  <si>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</si>
  <si>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</si>
  <si>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</si>
  <si>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</si>
  <si>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</si>
  <si>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</si>
  <si>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</si>
  <si>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</si>
  <si>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</si>
  <si>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</si>
  <si>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</si>
  <si>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</si>
  <si>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</si>
  <si>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</si>
  <si>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</si>
  <si>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</si>
  <si>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</si>
  <si>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</si>
  <si>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</si>
  <si>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</si>
  <si>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</si>
  <si>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</si>
  <si>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</si>
  <si>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</si>
  <si>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</si>
  <si>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</si>
  <si>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</si>
  <si>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</si>
  <si>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</si>
  <si>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</si>
  <si>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</si>
  <si>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</si>
  <si>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</si>
  <si>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</si>
  <si>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</si>
  <si>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</si>
  <si>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</si>
  <si>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</si>
  <si>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</si>
  <si>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</si>
  <si>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</si>
  <si>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</si>
  <si>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</si>
  <si>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</si>
  <si>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</si>
  <si>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</si>
  <si>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</si>
  <si>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</si>
  <si>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</si>
  <si>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</si>
  <si>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</si>
  <si>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</si>
  <si>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</si>
  <si>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</si>
  <si>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</si>
  <si>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</si>
  <si>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</si>
  <si>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</si>
  <si>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</si>
  <si>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</si>
  <si>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</si>
  <si>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</si>
  <si>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</si>
  <si>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</si>
  <si>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</si>
  <si>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</si>
  <si>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</si>
  <si>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</si>
  <si>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</si>
  <si>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</si>
  <si>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</si>
  <si>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</si>
  <si>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</si>
  <si>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</si>
  <si>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</si>
  <si>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</si>
  <si>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</si>
  <si>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</si>
  <si>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</si>
  <si>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</si>
  <si>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</si>
  <si>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</si>
  <si>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</si>
  <si>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</si>
  <si>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</si>
  <si>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</si>
  <si>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</si>
  <si>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</si>
  <si>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</si>
  <si>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</si>
  <si>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</si>
  <si>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</si>
  <si>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</si>
  <si>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</si>
  <si>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</si>
  <si>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</si>
  <si>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</si>
  <si>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</si>
  <si>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</si>
  <si>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</si>
  <si>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</si>
  <si>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</si>
  <si>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</si>
  <si>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</si>
  <si>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</si>
  <si>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</si>
  <si>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</si>
  <si>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</si>
  <si>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</si>
  <si>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</si>
  <si>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</si>
  <si>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</si>
  <si>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</si>
  <si>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</si>
  <si>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</si>
  <si>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</si>
  <si>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</si>
  <si>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</si>
  <si>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</si>
  <si>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</si>
  <si>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</si>
  <si>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</si>
  <si>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</si>
  <si>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</si>
  <si>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</si>
  <si>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</si>
  <si>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</si>
  <si>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</si>
  <si>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</si>
  <si>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</si>
  <si>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</si>
  <si>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</si>
  <si>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</si>
  <si>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</si>
  <si>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</si>
  <si>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</si>
  <si>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</si>
  <si>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</si>
  <si>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</si>
  <si>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</si>
  <si>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</si>
  <si>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</si>
  <si>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</si>
  <si>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</si>
  <si>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</si>
  <si>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</si>
  <si>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</si>
  <si>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</si>
  <si>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</si>
  <si>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</si>
  <si>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</si>
  <si>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</si>
  <si>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</si>
  <si>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</si>
  <si>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</si>
  <si>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</si>
  <si>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</si>
  <si>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</si>
  <si>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</si>
  <si>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</si>
  <si>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</si>
  <si>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</si>
  <si>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</si>
  <si>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</si>
  <si>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</si>
  <si>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</si>
  <si>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</si>
  <si>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</si>
  <si>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</si>
  <si>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</si>
  <si>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</si>
  <si>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</si>
  <si>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</si>
  <si>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</si>
  <si>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</si>
  <si>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</si>
  <si>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</si>
  <si>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</si>
  <si>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</si>
  <si>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</si>
  <si>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</si>
  <si>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</si>
  <si>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</si>
  <si>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</si>
  <si>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</si>
  <si>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</si>
  <si>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</si>
  <si>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</si>
  <si>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</si>
  <si>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</si>
  <si>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</si>
  <si>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</si>
  <si>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</si>
  <si>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</si>
  <si>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</si>
  <si>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</si>
  <si>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</si>
  <si>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</si>
  <si>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</si>
  <si>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</si>
  <si>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</si>
  <si>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</si>
  <si>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</si>
  <si>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</si>
  <si>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</si>
  <si>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</si>
  <si>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</si>
  <si>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</si>
  <si>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</si>
  <si>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</si>
  <si>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</si>
  <si>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</si>
  <si>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</si>
  <si>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</si>
  <si>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</si>
  <si>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</si>
  <si>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</si>
  <si>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</si>
  <si>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</si>
  <si>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</si>
  <si>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</si>
  <si>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</si>
  <si>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</si>
  <si>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</si>
  <si>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</si>
  <si>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</si>
  <si>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</si>
  <si>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</si>
  <si>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</si>
  <si>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</si>
  <si>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</si>
  <si>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</si>
  <si>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</si>
  <si>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</si>
  <si>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</si>
  <si>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</si>
  <si>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</si>
  <si>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</si>
  <si>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</si>
  <si>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</si>
  <si>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</si>
  <si>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</si>
  <si>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</si>
  <si>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</si>
  <si>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</si>
  <si>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</si>
  <si>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</si>
  <si>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</si>
  <si>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</si>
  <si>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</si>
  <si>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</si>
  <si>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</si>
  <si>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</si>
  <si>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</si>
  <si>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</si>
  <si>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</si>
  <si>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</si>
  <si>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</si>
  <si>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</si>
  <si>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</si>
  <si>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</si>
  <si>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</si>
  <si>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</si>
  <si>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</si>
  <si>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</si>
  <si>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</si>
  <si>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</si>
  <si>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</si>
  <si>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</si>
  <si>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</si>
  <si>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</si>
  <si>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</si>
  <si>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</si>
  <si>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</si>
  <si>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</si>
  <si>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</si>
  <si>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</si>
  <si>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</si>
  <si>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</si>
  <si>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</si>
  <si>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</si>
  <si>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</si>
  <si>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</si>
  <si>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</si>
  <si>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</si>
  <si>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</si>
  <si>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</si>
  <si>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</si>
  <si>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</si>
  <si>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</si>
  <si>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</si>
  <si>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</si>
  <si>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</si>
  <si>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</si>
  <si>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</si>
  <si>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</si>
  <si>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</si>
  <si>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</si>
  <si>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</si>
  <si>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</si>
  <si>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</si>
  <si>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</si>
  <si>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</si>
  <si>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</si>
  <si>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</si>
  <si>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</si>
  <si>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</si>
  <si>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</si>
  <si>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</si>
  <si>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</si>
  <si>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</si>
  <si>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</si>
  <si>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</si>
  <si>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</si>
  <si>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</si>
  <si>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</si>
  <si>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</si>
  <si>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</si>
  <si>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</si>
  <si>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</si>
  <si>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</si>
  <si>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</si>
  <si>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</si>
  <si>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</si>
  <si>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</si>
  <si>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</si>
  <si>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</si>
  <si>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</si>
  <si>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</si>
  <si>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</si>
  <si>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</si>
  <si>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</si>
  <si>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</si>
  <si>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</si>
  <si>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</si>
  <si>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</si>
  <si>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</si>
  <si>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</si>
  <si>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</si>
  <si>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</si>
  <si>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</si>
  <si>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</si>
  <si>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</si>
  <si>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</si>
  <si>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</si>
  <si>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</si>
  <si>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</si>
  <si>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</si>
  <si>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</si>
  <si>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</si>
  <si>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</si>
  <si>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</si>
  <si>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</si>
  <si>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</si>
  <si>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</si>
  <si>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</si>
  <si>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</si>
  <si>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</si>
  <si>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</si>
  <si>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</si>
  <si>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</si>
  <si>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</si>
  <si>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</si>
  <si>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</si>
  <si>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</si>
  <si>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</si>
  <si>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</si>
  <si>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</si>
  <si>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</si>
  <si>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</si>
  <si>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</si>
  <si>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</si>
  <si>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</si>
  <si>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</si>
  <si>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</si>
  <si>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</si>
  <si>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</si>
  <si>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</si>
  <si>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</si>
  <si>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</si>
  <si>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</si>
  <si>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</si>
  <si>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</si>
  <si>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</si>
  <si>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</si>
  <si>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</si>
  <si>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</si>
  <si>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</si>
  <si>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</si>
  <si>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</si>
  <si>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</si>
  <si>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</si>
  <si>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</si>
  <si>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</si>
  <si>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</si>
  <si>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</si>
  <si>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</si>
  <si>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</si>
  <si>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</si>
  <si>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</si>
  <si>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</si>
  <si>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</si>
  <si>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</si>
  <si>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</si>
  <si>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</si>
  <si>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</si>
  <si>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</si>
  <si>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</si>
  <si>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</si>
  <si>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</si>
  <si>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</si>
  <si>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</si>
  <si>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</si>
  <si>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</si>
  <si>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</si>
  <si>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</si>
  <si>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</si>
  <si>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</si>
  <si>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</si>
  <si>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</si>
  <si>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</si>
  <si>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</si>
  <si>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</si>
  <si>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</si>
  <si>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</si>
  <si>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</si>
  <si>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</si>
  <si>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</si>
  <si>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</si>
  <si>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</si>
  <si>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</si>
  <si>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</si>
  <si>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</si>
  <si>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</si>
  <si>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</si>
  <si>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</si>
  <si>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</si>
  <si>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</si>
  <si>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</si>
  <si>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</si>
  <si>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</si>
  <si>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</si>
  <si>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</si>
  <si>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</si>
  <si>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</si>
  <si>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</si>
  <si>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</si>
  <si>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</si>
  <si>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</si>
  <si>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</si>
  <si>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</si>
  <si>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</si>
  <si>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</si>
  <si>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</si>
  <si>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</si>
  <si>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</si>
  <si>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</si>
  <si>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</si>
  <si>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</si>
  <si>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</si>
  <si>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</si>
  <si>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</si>
  <si>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</si>
  <si>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</si>
  <si>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</si>
  <si>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</si>
  <si>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</si>
  <si>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</si>
  <si>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</si>
  <si>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</si>
  <si>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</si>
  <si>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</si>
  <si>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</si>
  <si>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</si>
  <si>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</si>
  <si>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</si>
  <si>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</si>
  <si>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</si>
  <si>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</si>
  <si>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</si>
  <si>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</si>
  <si>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</si>
  <si>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</si>
  <si>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</si>
  <si>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</si>
  <si>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</si>
  <si>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</si>
  <si>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</si>
  <si>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</si>
  <si>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</si>
  <si>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</si>
  <si>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</si>
  <si>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</si>
  <si>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</si>
  <si>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</si>
  <si>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</si>
  <si>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</si>
  <si>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</si>
  <si>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</si>
  <si>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</si>
  <si>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</si>
  <si>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</si>
  <si>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</si>
  <si>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</si>
  <si>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</si>
  <si>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</si>
  <si>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</si>
  <si>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</si>
  <si>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</si>
  <si>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</si>
  <si>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</si>
  <si>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</si>
  <si>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</si>
  <si>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</si>
  <si>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</si>
  <si>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</si>
  <si>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</si>
  <si>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</si>
  <si>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</si>
  <si>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</si>
  <si>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</si>
  <si>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</si>
  <si>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</si>
  <si>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</si>
  <si>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</si>
  <si>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</si>
  <si>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</si>
  <si>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</si>
  <si>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</si>
  <si>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</si>
  <si>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</si>
  <si>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</si>
  <si>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</si>
  <si>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</si>
  <si>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</si>
  <si>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</si>
  <si>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</si>
  <si>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</si>
  <si>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</si>
  <si>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</si>
  <si>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</si>
  <si>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</si>
  <si>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</si>
  <si>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</si>
  <si>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</si>
  <si>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</si>
  <si>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</si>
  <si>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</si>
  <si>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</si>
  <si>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</si>
  <si>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</si>
  <si>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</si>
  <si>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</si>
  <si>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</si>
  <si>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</si>
  <si>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</si>
  <si>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</si>
  <si>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</si>
  <si>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</si>
  <si>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</si>
  <si>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</si>
  <si>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</si>
  <si>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</si>
  <si>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</si>
  <si>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</si>
  <si>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</si>
  <si>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</si>
  <si>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</si>
  <si>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</si>
  <si>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</si>
  <si>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</si>
  <si>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</si>
  <si>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</si>
  <si>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</si>
  <si>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</si>
  <si>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</si>
  <si>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</si>
  <si>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</si>
  <si>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</si>
  <si>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</si>
  <si>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</si>
  <si>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</si>
  <si>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</si>
  <si>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</si>
  <si>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</si>
  <si>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</si>
  <si>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</si>
  <si>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</si>
  <si>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</si>
  <si>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</si>
  <si>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</si>
  <si>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</si>
  <si>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</si>
  <si>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</si>
  <si>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</si>
  <si>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</si>
  <si>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</si>
  <si>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</si>
  <si>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</si>
  <si>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</si>
  <si>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</si>
  <si>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</si>
  <si>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</si>
  <si>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</si>
  <si>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</si>
  <si>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</si>
  <si>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</si>
  <si>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</si>
  <si>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</si>
  <si>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</si>
  <si>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</si>
  <si>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</si>
  <si>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</si>
  <si>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</si>
  <si>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</si>
  <si>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</si>
  <si>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</si>
  <si>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</si>
  <si>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</si>
  <si>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</si>
  <si>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</si>
  <si>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</si>
  <si>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</si>
  <si>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</si>
  <si>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</si>
  <si>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</si>
  <si>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</si>
  <si>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</si>
  <si>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</si>
  <si>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</si>
  <si>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</si>
  <si>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</si>
  <si>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</si>
  <si>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</si>
  <si>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</si>
  <si>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</si>
  <si>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</si>
  <si>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</si>
  <si>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</si>
  <si>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</si>
  <si>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</si>
  <si>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</si>
  <si>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</si>
  <si>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</si>
  <si>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</si>
  <si>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</si>
  <si>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</si>
  <si>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</si>
  <si>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</si>
  <si>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</si>
  <si>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</si>
  <si>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</si>
  <si>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</si>
  <si>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</si>
  <si>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</si>
  <si>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</si>
  <si>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</si>
  <si>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</si>
  <si>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</si>
  <si>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</si>
  <si>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</si>
  <si>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</si>
  <si>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</si>
  <si>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</si>
  <si>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</si>
  <si>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</si>
  <si>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</si>
  <si>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</si>
  <si>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</si>
  <si>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</si>
  <si>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</si>
  <si>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</si>
  <si>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</si>
  <si>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</si>
  <si>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</si>
  <si>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</si>
  <si>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</si>
  <si>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</si>
  <si>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</si>
  <si>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</si>
  <si>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</si>
  <si>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</si>
  <si>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</si>
  <si>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</si>
  <si>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</si>
  <si>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</si>
  <si>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</si>
  <si>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</si>
  <si>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</si>
  <si>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</si>
  <si>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</si>
  <si>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</si>
  <si>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</si>
  <si>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</si>
  <si>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</si>
  <si>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</si>
  <si>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</si>
  <si>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</si>
  <si>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</si>
  <si>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</si>
  <si>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</si>
  <si>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</si>
  <si>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</si>
  <si>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</si>
  <si>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</si>
  <si>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</si>
  <si>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</si>
  <si>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</si>
  <si>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</si>
  <si>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</si>
  <si>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</si>
  <si>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</si>
  <si>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</si>
  <si>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</si>
  <si>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</si>
  <si>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</si>
  <si>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</si>
  <si>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</si>
  <si>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</si>
  <si>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</si>
  <si>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</si>
  <si>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</si>
  <si>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</si>
  <si>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</si>
  <si>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</si>
  <si>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</si>
  <si>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</si>
  <si>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</si>
  <si>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</si>
  <si>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</si>
  <si>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</si>
  <si>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</si>
  <si>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</si>
  <si>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</si>
  <si>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</si>
  <si>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</si>
  <si>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</si>
  <si>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</si>
  <si>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</si>
  <si>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</si>
  <si>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</si>
  <si>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</si>
  <si>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</si>
  <si>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</si>
  <si>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</si>
  <si>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</si>
  <si>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</si>
  <si>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</si>
  <si>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</si>
  <si>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</si>
  <si>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</si>
  <si>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</si>
  <si>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</si>
  <si>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</si>
  <si>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</si>
  <si>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</si>
  <si>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</si>
  <si>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</si>
  <si>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</si>
  <si>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</si>
  <si>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</si>
  <si>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</si>
  <si>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</si>
  <si>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</si>
  <si>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</si>
  <si>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</si>
  <si>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</si>
  <si>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</si>
  <si>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</si>
  <si>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</si>
  <si>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</si>
  <si>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</si>
  <si>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</si>
  <si>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</si>
  <si>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</si>
  <si>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</si>
  <si>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</si>
  <si>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</si>
  <si>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</si>
  <si>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</si>
  <si>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</si>
  <si>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</si>
  <si>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</si>
  <si>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</si>
  <si>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</si>
  <si>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</si>
  <si>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</si>
  <si>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</si>
  <si>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</si>
  <si>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</si>
  <si>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</si>
  <si>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</si>
  <si>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</si>
  <si>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</si>
  <si>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</si>
  <si>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</si>
  <si>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</si>
  <si>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</si>
  <si>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</si>
  <si>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</si>
  <si>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</si>
  <si>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</si>
  <si>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</si>
  <si>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</si>
  <si>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</si>
  <si>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</si>
  <si>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</si>
  <si>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</si>
  <si>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</si>
  <si>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</si>
  <si>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</si>
  <si>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</si>
  <si>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</si>
  <si>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</si>
  <si>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</si>
  <si>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</si>
  <si>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</si>
  <si>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</si>
  <si>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</si>
  <si>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</si>
  <si>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</si>
  <si>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</si>
  <si>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</si>
  <si>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</si>
  <si>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</si>
  <si>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</si>
  <si>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</si>
  <si>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</si>
  <si>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</si>
  <si>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</si>
  <si>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</si>
  <si>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</si>
  <si>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</si>
  <si>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</si>
  <si>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</si>
  <si>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</si>
  <si>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</si>
  <si>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</si>
  <si>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</si>
  <si>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</si>
  <si>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</si>
  <si>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</si>
  <si>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</si>
  <si>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</si>
  <si>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</si>
  <si>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</si>
  <si>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</si>
  <si>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</si>
  <si>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</si>
  <si>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</si>
  <si>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</si>
  <si>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</si>
  <si>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</si>
  <si>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</si>
  <si>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</si>
  <si>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</si>
  <si>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</si>
  <si>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</si>
  <si>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</si>
  <si>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</si>
  <si>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</si>
  <si>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</si>
  <si>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</si>
  <si>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</si>
  <si>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</si>
  <si>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</si>
  <si>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</si>
  <si>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</si>
  <si>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</si>
  <si>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</si>
  <si>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</si>
  <si>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</si>
  <si>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</si>
  <si>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</si>
  <si>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</si>
  <si>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</si>
  <si>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</si>
  <si>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</si>
  <si>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</si>
  <si>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</si>
  <si>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</si>
  <si>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</si>
  <si>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</si>
  <si>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</si>
  <si>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</si>
  <si>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</si>
  <si>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</si>
  <si>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</si>
  <si>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</si>
  <si>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</si>
  <si>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</si>
  <si>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</si>
  <si>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</si>
  <si>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</si>
  <si>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</si>
  <si>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</si>
  <si>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</si>
  <si>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</si>
  <si>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</si>
  <si>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</si>
  <si>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</si>
  <si>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</si>
  <si>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</si>
  <si>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</si>
  <si>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</si>
  <si>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</si>
  <si>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</si>
  <si>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</si>
  <si>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</si>
  <si>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</si>
  <si>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</si>
  <si>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</si>
  <si>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</si>
  <si>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</si>
  <si>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</si>
  <si>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</si>
  <si>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</si>
  <si>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</si>
  <si>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</si>
  <si>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</si>
  <si>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</si>
  <si>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</si>
  <si>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</si>
  <si>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</si>
  <si>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</si>
  <si>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</si>
  <si>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</si>
  <si>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</si>
  <si>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</si>
  <si>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</si>
  <si>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</si>
  <si>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</si>
  <si>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</si>
  <si>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</si>
  <si>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</si>
  <si>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</si>
  <si>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</si>
  <si>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</si>
  <si>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</si>
  <si>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</si>
  <si>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</si>
  <si>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</si>
  <si>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</si>
  <si>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</si>
  <si>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</si>
  <si>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</si>
  <si>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</si>
  <si>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</si>
  <si>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</si>
  <si>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</si>
  <si>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</si>
  <si>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</si>
  <si>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</si>
  <si>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</si>
  <si>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</si>
  <si>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</si>
  <si>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</si>
  <si>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</si>
  <si>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</si>
  <si>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</si>
  <si>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</si>
  <si>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</si>
  <si>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</si>
  <si>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</si>
  <si>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</si>
  <si>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</si>
  <si>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</si>
  <si>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</si>
  <si>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</si>
  <si>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</si>
  <si>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</si>
  <si>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</si>
  <si>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</si>
  <si>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</si>
  <si>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</si>
  <si>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</si>
  <si>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</si>
  <si>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</si>
  <si>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</si>
  <si>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</si>
  <si>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</si>
  <si>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</si>
  <si>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</si>
  <si>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</si>
  <si>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</si>
  <si>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</si>
  <si>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</si>
  <si>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</si>
  <si>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</si>
  <si>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</si>
  <si>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</si>
  <si>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</si>
  <si>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</si>
  <si>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</si>
  <si>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</si>
  <si>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</si>
  <si>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</si>
  <si>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</si>
  <si>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</si>
  <si>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</si>
  <si>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</si>
  <si>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</si>
  <si>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</si>
  <si>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</si>
  <si>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</si>
  <si>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</si>
  <si>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</si>
  <si>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</si>
  <si>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</si>
  <si>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</si>
  <si>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</si>
  <si>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</si>
  <si>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</si>
  <si>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</si>
  <si>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</si>
  <si>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</si>
  <si>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</si>
  <si>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</si>
  <si>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</si>
  <si>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</si>
  <si>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</si>
  <si>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</si>
  <si>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</si>
  <si>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</si>
  <si>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</si>
  <si>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</si>
  <si>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</si>
  <si>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</si>
  <si>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</si>
  <si>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</si>
  <si>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</si>
  <si>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</si>
  <si>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</si>
  <si>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</si>
  <si>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</si>
  <si>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</si>
  <si>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</si>
  <si>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</si>
  <si>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</si>
  <si>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</si>
  <si>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</si>
  <si>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</si>
  <si>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</si>
  <si>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</si>
  <si>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</si>
  <si>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</si>
  <si>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</si>
  <si>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</si>
  <si>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</si>
  <si>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</si>
  <si>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</si>
  <si>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</si>
  <si>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</si>
  <si>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</si>
  <si>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</si>
  <si>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</si>
  <si>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</si>
  <si>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</si>
  <si>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</si>
  <si>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</si>
  <si>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</si>
  <si>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</si>
  <si>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</si>
  <si>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</si>
  <si>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</si>
  <si>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</si>
  <si>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</si>
  <si>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</si>
  <si>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</si>
  <si>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</si>
  <si>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</si>
  <si>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</si>
  <si>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</si>
  <si>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</si>
  <si>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</si>
  <si>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</si>
  <si>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</si>
  <si>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</si>
  <si>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</si>
  <si>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</si>
  <si>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</si>
  <si>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</si>
  <si>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</si>
  <si>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</si>
  <si>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</si>
  <si>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</si>
  <si>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</si>
  <si>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</si>
  <si>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</si>
  <si>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</si>
  <si>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</si>
  <si>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</si>
  <si>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</si>
  <si>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</si>
  <si>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</si>
  <si>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</si>
  <si>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</si>
  <si>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</si>
  <si>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</si>
  <si>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</si>
  <si>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</si>
  <si>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</si>
  <si>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</si>
  <si>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</si>
  <si>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</si>
  <si>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</si>
  <si>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</si>
  <si>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</si>
  <si>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</si>
  <si>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</si>
  <si>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</si>
  <si>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</si>
  <si>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</si>
  <si>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</si>
  <si>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</si>
  <si>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</si>
  <si>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</si>
  <si>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</si>
  <si>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</si>
  <si>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</si>
  <si>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</si>
  <si>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</si>
  <si>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</si>
  <si>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</si>
  <si>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</si>
  <si>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</si>
  <si>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</si>
  <si>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</si>
  <si>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</si>
  <si>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</si>
  <si>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</si>
  <si>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</si>
  <si>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</si>
  <si>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</si>
  <si>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</si>
  <si>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</si>
  <si>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</si>
  <si>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</si>
  <si>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</si>
  <si>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</si>
  <si>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</si>
  <si>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</si>
  <si>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</si>
  <si>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</si>
  <si>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</si>
  <si>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</si>
  <si>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</si>
  <si>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</si>
  <si>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</si>
  <si>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</si>
  <si>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</si>
  <si>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</si>
  <si>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</si>
  <si>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</si>
  <si>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</si>
  <si>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</si>
  <si>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</si>
  <si>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</si>
  <si>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</si>
  <si>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</si>
  <si>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</si>
  <si>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</si>
  <si>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</si>
  <si>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</si>
  <si>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</si>
  <si>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</si>
  <si>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</si>
  <si>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</si>
  <si>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</si>
  <si>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</si>
  <si>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</si>
  <si>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</si>
  <si>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</si>
  <si>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</si>
  <si>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</si>
  <si>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</si>
  <si>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</si>
  <si>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</si>
  <si>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</si>
  <si>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</si>
  <si>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</si>
  <si>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</si>
  <si>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</si>
  <si>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</si>
  <si>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</si>
  <si>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</si>
  <si>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</si>
  <si>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</si>
  <si>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</si>
  <si>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</si>
  <si>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</si>
  <si>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</si>
  <si>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</si>
  <si>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</si>
  <si>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</si>
  <si>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</si>
  <si>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</si>
  <si>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</si>
  <si>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</si>
  <si>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</si>
  <si>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</si>
  <si>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</si>
  <si>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</si>
  <si>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</si>
  <si>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</si>
  <si>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</si>
  <si>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</si>
  <si>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</si>
  <si>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</si>
  <si>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</si>
  <si>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</si>
  <si>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</si>
  <si>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</si>
  <si>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</si>
  <si>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</si>
  <si>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</si>
  <si>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</si>
  <si>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</si>
  <si>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</si>
  <si>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</si>
  <si>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</si>
  <si>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</si>
  <si>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</si>
  <si>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</si>
  <si>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</si>
  <si>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</si>
  <si>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</si>
  <si>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</si>
  <si>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</si>
  <si>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</si>
  <si>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</si>
  <si>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</si>
  <si>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</si>
  <si>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</si>
  <si>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</si>
  <si>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</si>
  <si>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</si>
  <si>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</si>
  <si>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</si>
  <si>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</si>
  <si>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</si>
  <si>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</si>
  <si>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</si>
  <si>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</si>
  <si>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</si>
  <si>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</si>
  <si>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</si>
  <si>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</si>
  <si>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</si>
  <si>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</si>
  <si>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</si>
  <si>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</si>
  <si>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</si>
  <si>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</si>
  <si>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</si>
  <si>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</si>
  <si>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</si>
  <si>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</si>
  <si>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</si>
  <si>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</si>
  <si>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</si>
  <si>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</si>
  <si>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</si>
  <si>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</si>
  <si>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</si>
  <si>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</si>
  <si>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</si>
  <si>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</si>
  <si>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</si>
  <si>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</si>
  <si>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</si>
  <si>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</si>
  <si>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</si>
  <si>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</si>
  <si>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</si>
  <si>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</si>
  <si>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</si>
  <si>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</si>
  <si>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</si>
  <si>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</si>
  <si>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</si>
  <si>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</si>
  <si>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</si>
  <si>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</si>
  <si>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</si>
  <si>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</si>
  <si>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</si>
  <si>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</si>
  <si>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</si>
  <si>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</si>
  <si>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</si>
  <si>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</si>
  <si>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</si>
  <si>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</si>
  <si>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</si>
  <si>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</si>
  <si>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</si>
  <si>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</si>
  <si>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</si>
  <si>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</si>
  <si>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</si>
  <si>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</si>
  <si>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</si>
  <si>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</si>
  <si>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</si>
  <si>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</si>
  <si>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</si>
  <si>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</si>
  <si>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</si>
  <si>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</si>
  <si>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</si>
  <si>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</si>
  <si>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</si>
  <si>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</si>
  <si>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</si>
  <si>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</si>
  <si>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</si>
  <si>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</si>
  <si>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</si>
  <si>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</si>
  <si>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</si>
  <si>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</si>
  <si>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</si>
  <si>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</si>
  <si>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</si>
  <si>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</si>
  <si>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</si>
  <si>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</si>
  <si>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</si>
  <si>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</si>
  <si>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</si>
  <si>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</si>
  <si>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</si>
  <si>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</si>
  <si>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</si>
  <si>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</si>
  <si>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</si>
  <si>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</si>
  <si>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</si>
  <si>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</si>
  <si>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</si>
  <si>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</si>
  <si>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</si>
  <si>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</si>
  <si>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</si>
  <si>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</si>
  <si>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</si>
  <si>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</si>
  <si>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</si>
  <si>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</si>
  <si>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</si>
  <si>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</si>
  <si>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</si>
  <si>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</si>
  <si>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</si>
  <si>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</si>
  <si>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</si>
  <si>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</si>
  <si>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</si>
  <si>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</si>
  <si>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</si>
  <si>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</si>
  <si>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</si>
  <si>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</si>
  <si>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</si>
  <si>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</si>
  <si>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</si>
  <si>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</si>
  <si>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</si>
  <si>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</si>
  <si>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</si>
  <si>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</si>
  <si>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</si>
  <si>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</si>
  <si>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</si>
  <si>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</si>
  <si>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</si>
  <si>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</si>
  <si>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</si>
  <si>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</si>
  <si>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</si>
  <si>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</si>
  <si>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</si>
  <si>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</si>
  <si>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</si>
  <si>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</si>
  <si>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</si>
  <si>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</si>
  <si>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</si>
  <si>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</si>
  <si>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</si>
  <si>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</si>
  <si>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</si>
  <si>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</si>
  <si>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</si>
  <si>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</si>
  <si>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</si>
  <si>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</si>
  <si>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</si>
  <si>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</si>
  <si>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</si>
  <si>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</si>
  <si>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</si>
  <si>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</si>
  <si>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</si>
  <si>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</si>
  <si>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</si>
  <si>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</si>
  <si>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</si>
  <si>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</si>
  <si>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</si>
  <si>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</si>
  <si>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</si>
  <si>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</si>
  <si>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</si>
  <si>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</si>
  <si>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</si>
  <si>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</si>
  <si>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</si>
  <si>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</si>
  <si>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</si>
  <si>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</si>
  <si>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</si>
  <si>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</si>
  <si>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</si>
  <si>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</si>
  <si>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</si>
  <si>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</si>
  <si>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</si>
  <si>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</si>
  <si>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</si>
  <si>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</si>
  <si>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</si>
  <si>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</si>
  <si>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</si>
  <si>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</si>
  <si>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</si>
  <si>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</si>
  <si>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</si>
  <si>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</si>
  <si>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</si>
  <si>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</si>
  <si>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</si>
  <si>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</si>
  <si>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</si>
  <si>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</si>
  <si>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</si>
  <si>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</si>
  <si>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</si>
  <si>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</si>
  <si>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</si>
  <si>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</si>
  <si>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</si>
  <si>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</si>
  <si>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</si>
  <si>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</si>
  <si>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</si>
  <si>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</si>
  <si>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</si>
  <si>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</si>
  <si>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</si>
  <si>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</si>
  <si>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</si>
  <si>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</si>
  <si>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</si>
  <si>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</si>
  <si>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</si>
  <si>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</si>
  <si>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</si>
  <si>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</si>
  <si>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</si>
  <si>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</si>
  <si>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</si>
  <si>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</si>
  <si>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</si>
  <si>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</si>
  <si>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</si>
  <si>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</si>
  <si>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</si>
  <si>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</si>
  <si>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</si>
  <si>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</si>
  <si>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</si>
  <si>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</si>
  <si>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</si>
  <si>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</si>
  <si>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</si>
  <si>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</si>
  <si>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</si>
  <si>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</si>
  <si>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</si>
  <si>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</si>
  <si>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</si>
  <si>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</si>
  <si>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</si>
  <si>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</si>
  <si>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</si>
  <si>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</si>
  <si>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</si>
  <si>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</si>
  <si>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</si>
  <si>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</si>
  <si>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</si>
  <si>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</si>
  <si>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</si>
  <si>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</si>
  <si>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</si>
  <si>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</si>
  <si>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</si>
  <si>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</si>
  <si>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</si>
  <si>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</si>
  <si>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</si>
  <si>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</si>
  <si>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</si>
  <si>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</si>
  <si>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</si>
  <si>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</si>
  <si>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</si>
  <si>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</si>
  <si>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</si>
  <si>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</si>
  <si>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</si>
  <si>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</si>
  <si>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</si>
  <si>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</si>
  <si>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</si>
  <si>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</si>
  <si>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</si>
  <si>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</si>
  <si>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</si>
  <si>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</si>
  <si>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</si>
  <si>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</si>
  <si>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</si>
  <si>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</si>
  <si>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</si>
  <si>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</si>
  <si>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</si>
  <si>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</si>
  <si>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</si>
  <si>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</si>
  <si>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</si>
  <si>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</si>
  <si>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</si>
  <si>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</si>
  <si>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</si>
  <si>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</si>
  <si>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</si>
  <si>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</si>
  <si>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</si>
  <si>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</si>
  <si>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</si>
  <si>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</si>
  <si>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</si>
  <si>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</si>
  <si>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</si>
  <si>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</si>
  <si>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</si>
  <si>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</si>
  <si>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</si>
  <si>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</si>
  <si>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</si>
  <si>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</si>
  <si>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</si>
  <si>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</si>
  <si>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</si>
  <si>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</si>
  <si>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</si>
  <si>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</si>
  <si>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</si>
  <si>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</si>
  <si>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</si>
  <si>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</si>
  <si>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</si>
  <si>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</si>
  <si>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</si>
  <si>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</si>
  <si>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</si>
  <si>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</si>
  <si>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</si>
  <si>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</si>
  <si>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</si>
  <si>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</si>
  <si>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</si>
  <si>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</si>
  <si>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</si>
  <si>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</si>
  <si>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</si>
  <si>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</si>
  <si>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</si>
  <si>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</si>
  <si>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</si>
  <si>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</si>
  <si>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</si>
  <si>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</si>
  <si>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</si>
  <si>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</si>
  <si>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</si>
  <si>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</si>
  <si>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</si>
  <si>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</si>
  <si>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</si>
  <si>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</si>
  <si>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</si>
  <si>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</si>
  <si>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</si>
  <si>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</si>
  <si>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</si>
  <si>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</si>
  <si>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</si>
  <si>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</si>
  <si>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</si>
  <si>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</si>
  <si>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</si>
  <si>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</si>
  <si>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</si>
  <si>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</si>
  <si>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</si>
  <si>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</si>
  <si>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</si>
  <si>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</si>
  <si>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</si>
  <si>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</si>
  <si>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</si>
  <si>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</si>
  <si>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</si>
  <si>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</si>
  <si>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</si>
  <si>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</si>
  <si>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</si>
  <si>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</si>
  <si>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</si>
  <si>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</si>
  <si>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</si>
  <si>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</si>
  <si>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</si>
  <si>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</si>
  <si>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</si>
  <si>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</si>
  <si>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</si>
  <si>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</si>
  <si>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</si>
  <si>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</si>
  <si>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</si>
  <si>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</si>
  <si>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</si>
  <si>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</si>
  <si>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</si>
  <si>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</si>
  <si>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</si>
  <si>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</si>
  <si>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</si>
  <si>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</si>
  <si>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</si>
  <si>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</si>
  <si>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</si>
  <si>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</si>
  <si>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</si>
  <si>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</si>
  <si>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</si>
  <si>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</si>
  <si>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</si>
  <si>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</si>
  <si>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</si>
  <si>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</si>
  <si>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</si>
  <si>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</si>
  <si>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</si>
  <si>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</si>
  <si>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</si>
  <si>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</si>
  <si>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</si>
  <si>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</si>
  <si>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</si>
  <si>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</si>
  <si>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</si>
  <si>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</si>
  <si>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</si>
  <si>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</si>
  <si>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</si>
  <si>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</si>
  <si>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</si>
  <si>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</si>
  <si>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</si>
  <si>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</si>
  <si>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</si>
  <si>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</si>
  <si>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</si>
  <si>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</si>
  <si>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</si>
  <si>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</si>
  <si>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</si>
  <si>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</si>
  <si>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</si>
  <si>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</si>
  <si>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</si>
  <si>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</si>
  <si>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</si>
  <si>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</si>
  <si>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</si>
  <si>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</si>
  <si>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</si>
  <si>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</si>
  <si>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</si>
  <si>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</si>
  <si>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</si>
  <si>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</si>
  <si>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</si>
  <si>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</si>
  <si>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</si>
  <si>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</si>
  <si>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</si>
  <si>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</si>
  <si>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</si>
  <si>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</si>
  <si>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</si>
  <si>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</si>
  <si>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</si>
  <si>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</si>
  <si>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</si>
  <si>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</si>
  <si>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</si>
  <si>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</si>
  <si>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</si>
  <si>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</si>
  <si>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</si>
  <si>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</si>
  <si>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</si>
  <si>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</si>
  <si>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</si>
  <si>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</si>
  <si>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</si>
  <si>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</si>
  <si>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</si>
  <si>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</si>
  <si>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</si>
  <si>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</si>
  <si>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</si>
  <si>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</si>
  <si>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</si>
  <si>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</si>
  <si>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</si>
  <si>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</si>
  <si>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</si>
  <si>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</si>
  <si>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</si>
  <si>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</si>
  <si>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</si>
  <si>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</si>
  <si>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</si>
  <si>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</si>
  <si>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</si>
  <si>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</si>
  <si>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</si>
  <si>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</si>
  <si>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</si>
  <si>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</si>
  <si>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</si>
  <si>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</si>
  <si>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</si>
  <si>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</si>
  <si>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</si>
  <si>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</si>
  <si>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</si>
  <si>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</si>
  <si>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</si>
  <si>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</si>
  <si>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</si>
  <si>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</si>
  <si>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</si>
  <si>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</si>
  <si>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</si>
  <si>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</si>
  <si>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</si>
  <si>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</si>
  <si>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</si>
  <si>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</si>
  <si>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</si>
  <si>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</si>
  <si>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</si>
  <si>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</si>
  <si>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</si>
  <si>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</si>
  <si>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</si>
  <si>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</si>
  <si>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</si>
  <si>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</si>
  <si>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</si>
  <si>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</si>
  <si>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</si>
  <si>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</si>
  <si>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</si>
  <si>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</si>
  <si>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</si>
  <si>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</si>
  <si>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</si>
  <si>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</si>
  <si>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</si>
  <si>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</si>
  <si>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</si>
  <si>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</si>
  <si>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</si>
  <si>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</si>
  <si>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</si>
  <si>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</si>
  <si>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</si>
  <si>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</si>
  <si>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</si>
  <si>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</si>
  <si>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</si>
  <si>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</si>
  <si>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</si>
  <si>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</si>
  <si>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</si>
  <si>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</si>
  <si>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</si>
  <si>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</si>
  <si>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</si>
  <si>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</si>
  <si>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</si>
  <si>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</si>
  <si>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</si>
  <si>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</si>
  <si>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</si>
  <si>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</si>
  <si>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</si>
  <si>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</si>
  <si>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</si>
  <si>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</si>
  <si>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</si>
  <si>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</si>
  <si>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</si>
  <si>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</si>
  <si>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</si>
  <si>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</si>
  <si>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</si>
  <si>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</si>
  <si>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</si>
  <si>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</si>
  <si>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</si>
  <si>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</si>
  <si>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</si>
  <si>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</si>
  <si>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</si>
  <si>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</si>
  <si>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</si>
  <si>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</si>
  <si>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</si>
  <si>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</si>
  <si>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</si>
  <si>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</si>
  <si>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</si>
  <si>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</si>
  <si>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</si>
  <si>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</si>
  <si>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</si>
  <si>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</si>
  <si>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</si>
  <si>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</si>
  <si>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</si>
  <si>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</si>
  <si>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</si>
  <si>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</si>
  <si>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</si>
  <si>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</si>
  <si>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</si>
  <si>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</si>
  <si>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</si>
  <si>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</si>
  <si>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</si>
  <si>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</si>
  <si>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</si>
  <si>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</si>
  <si>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</si>
  <si>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</si>
  <si>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</si>
  <si>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</si>
  <si>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</si>
  <si>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</si>
  <si>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</si>
  <si>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</si>
  <si>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</si>
  <si>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</si>
  <si>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</si>
  <si>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</si>
  <si>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</si>
  <si>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</si>
  <si>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</si>
  <si>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</si>
  <si>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</si>
  <si>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</si>
  <si>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</si>
  <si>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</si>
  <si>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</si>
  <si>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</si>
  <si>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</si>
  <si>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</si>
  <si>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</si>
  <si>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</si>
  <si>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</si>
  <si>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</si>
  <si>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</si>
  <si>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</si>
  <si>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</si>
  <si>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</si>
  <si>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</si>
  <si>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</si>
  <si>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</si>
  <si>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</si>
  <si>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</si>
  <si>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</si>
  <si>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</si>
  <si>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</si>
  <si>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</si>
  <si>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</si>
  <si>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</si>
  <si>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</si>
  <si>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</si>
  <si>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</si>
  <si>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</si>
  <si>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</si>
  <si>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</si>
  <si>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</si>
  <si>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</si>
  <si>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</si>
  <si>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</si>
  <si>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</si>
  <si>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</si>
  <si>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</si>
  <si>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</si>
  <si>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</si>
  <si>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</si>
  <si>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</si>
  <si>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</si>
  <si>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</si>
  <si>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</si>
  <si>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</si>
  <si>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</si>
  <si>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</si>
  <si>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</si>
  <si>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</si>
  <si>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</si>
  <si>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</si>
  <si>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</si>
  <si>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</si>
  <si>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</si>
  <si>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</si>
  <si>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</si>
  <si>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</si>
  <si>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</si>
  <si>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</si>
  <si>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</si>
  <si>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</si>
  <si>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</si>
  <si>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</si>
  <si>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</si>
  <si>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</si>
  <si>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</si>
  <si>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</si>
  <si>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</si>
  <si>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</si>
  <si>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</si>
  <si>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</si>
  <si>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</si>
  <si>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</si>
  <si>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</si>
  <si>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</si>
  <si>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</si>
  <si>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</si>
  <si>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</si>
  <si>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</si>
  <si>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</si>
  <si>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</si>
  <si>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</si>
  <si>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</si>
  <si>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</si>
  <si>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</si>
  <si>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</si>
  <si>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</si>
  <si>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</si>
  <si>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</si>
  <si>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</si>
  <si>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</si>
  <si>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</si>
  <si>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</si>
  <si>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</si>
  <si>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</si>
  <si>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</si>
  <si>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</si>
  <si>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</si>
  <si>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</si>
  <si>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</si>
  <si>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</si>
  <si>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</si>
  <si>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</si>
  <si>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</si>
  <si>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</si>
  <si>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</si>
  <si>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</si>
  <si>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</si>
  <si>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</si>
  <si>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</si>
  <si>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</si>
  <si>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</si>
  <si>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</si>
  <si>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</si>
  <si>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</si>
  <si>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</si>
  <si>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</si>
  <si>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</si>
  <si>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</si>
  <si>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</si>
  <si>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</si>
  <si>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</si>
  <si>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</si>
  <si>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</si>
  <si>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</si>
  <si>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</si>
  <si>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</si>
  <si>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</si>
  <si>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</si>
  <si>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</si>
  <si>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</si>
  <si>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</si>
  <si>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</si>
  <si>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</si>
  <si>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</si>
  <si>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</si>
  <si>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</si>
  <si>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</si>
  <si>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</si>
  <si>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</si>
  <si>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</si>
  <si>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</si>
  <si>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</si>
  <si>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</si>
  <si>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</si>
  <si>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</si>
  <si>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</si>
  <si>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</si>
  <si>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</si>
  <si>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</si>
  <si>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</si>
  <si>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</si>
  <si>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</si>
  <si>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</si>
  <si>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</si>
  <si>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</si>
  <si>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</si>
  <si>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</si>
  <si>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</si>
  <si>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</si>
  <si>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</si>
  <si>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</si>
  <si>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</si>
  <si>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</si>
  <si>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</si>
  <si>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</si>
  <si>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</si>
  <si>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</si>
  <si>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</si>
  <si>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</si>
  <si>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</si>
  <si>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</si>
  <si>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</si>
  <si>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</si>
  <si>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</si>
  <si>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</si>
  <si>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</si>
  <si>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</si>
  <si>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</si>
  <si>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</si>
  <si>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</si>
  <si>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</si>
  <si>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</si>
  <si>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</si>
  <si>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</si>
  <si>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</si>
  <si>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</si>
  <si>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</si>
  <si>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</si>
  <si>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</si>
  <si>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</si>
  <si>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</si>
  <si>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</si>
  <si>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</si>
  <si>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</si>
  <si>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</si>
  <si>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</si>
  <si>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</si>
  <si>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</si>
  <si>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</si>
  <si>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</si>
  <si>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</si>
  <si>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</si>
  <si>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</si>
  <si>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</si>
  <si>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</si>
  <si>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</si>
  <si>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</si>
  <si>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</si>
  <si>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</si>
  <si>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</si>
  <si>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</si>
  <si>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</si>
  <si>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</si>
  <si>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</si>
  <si>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</si>
  <si>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</si>
  <si>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</si>
  <si>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</si>
  <si>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</si>
  <si>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</si>
  <si>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</si>
  <si>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</si>
  <si>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</si>
  <si>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</si>
  <si>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</si>
  <si>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</si>
  <si>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</si>
  <si>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</si>
  <si>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</si>
  <si>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</si>
  <si>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</si>
  <si>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</si>
  <si>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</si>
  <si>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</si>
  <si>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</si>
  <si>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</si>
  <si>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</si>
  <si>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</si>
  <si>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</si>
  <si>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</si>
  <si>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</si>
  <si>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</si>
  <si>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</si>
  <si>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</si>
  <si>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</si>
  <si>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</si>
  <si>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</si>
  <si>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</si>
  <si>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</si>
  <si>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</si>
  <si>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</si>
  <si>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</si>
  <si>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</si>
  <si>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</si>
  <si>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</si>
  <si>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</si>
  <si>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</si>
  <si>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</si>
  <si>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</si>
  <si>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</si>
  <si>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</si>
  <si>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</si>
  <si>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</si>
  <si>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</si>
  <si>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</si>
  <si>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</si>
  <si>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</si>
  <si>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</si>
  <si>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</si>
  <si>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</si>
  <si>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</si>
  <si>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</si>
  <si>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</si>
  <si>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</si>
  <si>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</si>
  <si>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</si>
  <si>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</si>
  <si>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</si>
  <si>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</si>
  <si>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</si>
  <si>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</si>
  <si>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</si>
  <si>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</si>
  <si>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</si>
  <si>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</si>
  <si>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</si>
  <si>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</si>
  <si>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</si>
  <si>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</si>
  <si>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</si>
  <si>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</si>
  <si>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</si>
  <si>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</si>
  <si>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</si>
  <si>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</si>
  <si>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</si>
  <si>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</si>
  <si>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</si>
  <si>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</si>
  <si>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</si>
  <si>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</si>
  <si>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</si>
  <si>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</si>
  <si>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</si>
  <si>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</si>
  <si>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</si>
  <si>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</si>
  <si>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</si>
  <si>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</si>
  <si>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</si>
  <si>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</si>
  <si>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</si>
  <si>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</si>
  <si>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</si>
  <si>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</si>
  <si>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</si>
  <si>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</si>
  <si>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</si>
  <si>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</si>
  <si>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</si>
  <si>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</si>
  <si>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</si>
  <si>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</si>
  <si>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</si>
  <si>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</si>
  <si>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</si>
  <si>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</si>
  <si>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</si>
  <si>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</si>
  <si>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</si>
  <si>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</si>
  <si>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</si>
  <si>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</si>
  <si>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</si>
  <si>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</si>
  <si>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</si>
  <si>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</si>
  <si>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</si>
  <si>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</si>
  <si>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</si>
  <si>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</si>
  <si>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</si>
  <si>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</si>
  <si>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</si>
  <si>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</si>
  <si>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</si>
  <si>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</si>
  <si>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</si>
  <si>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</si>
  <si>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</si>
  <si>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</si>
  <si>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</si>
  <si>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</si>
  <si>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</si>
  <si>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</si>
  <si>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</si>
  <si>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</si>
  <si>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</si>
  <si>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</si>
  <si>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</si>
  <si>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</si>
  <si>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</si>
  <si>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</si>
  <si>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</si>
  <si>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</si>
  <si>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</si>
  <si>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</si>
  <si>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</si>
  <si>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</si>
  <si>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</si>
  <si>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</si>
  <si>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</si>
  <si>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</si>
  <si>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</si>
  <si>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</si>
  <si>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</si>
  <si>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</si>
  <si>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</si>
  <si>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</si>
  <si>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</si>
  <si>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</si>
  <si>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</si>
  <si>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</si>
  <si>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</si>
  <si>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</si>
  <si>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</si>
  <si>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</si>
  <si>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</si>
  <si>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</si>
  <si>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</si>
  <si>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</si>
  <si>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</si>
  <si>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</si>
  <si>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</si>
  <si>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</si>
  <si>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</si>
  <si>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</si>
  <si>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</si>
  <si>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</si>
  <si>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</si>
  <si>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</si>
  <si>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</si>
  <si>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</si>
  <si>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</si>
  <si>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</si>
  <si>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</si>
  <si>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</si>
  <si>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</si>
  <si>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</si>
  <si>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</si>
  <si>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</si>
  <si>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</si>
  <si>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</si>
  <si>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</si>
  <si>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</si>
  <si>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</si>
  <si>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</si>
  <si>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</si>
  <si>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</si>
  <si>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</si>
  <si>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</si>
  <si>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</si>
  <si>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</si>
  <si>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</si>
  <si>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</si>
  <si>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</si>
  <si>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</si>
  <si>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</si>
  <si>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</si>
  <si>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</si>
  <si>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</si>
  <si>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</si>
  <si>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</si>
  <si>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</si>
  <si>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</si>
  <si>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</si>
  <si>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</si>
  <si>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</si>
  <si>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</si>
  <si>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</si>
  <si>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</si>
  <si>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</si>
  <si>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</si>
  <si>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</si>
  <si>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</si>
  <si>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</si>
  <si>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</si>
  <si>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</si>
  <si>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</si>
  <si>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</si>
  <si>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</si>
  <si>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</si>
  <si>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</si>
  <si>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</si>
  <si>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</si>
  <si>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</si>
  <si>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</si>
  <si>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</si>
  <si>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</si>
  <si>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</si>
  <si>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</si>
  <si>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</si>
  <si>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</si>
  <si>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</si>
  <si>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</si>
  <si>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</si>
  <si>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</si>
  <si>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</si>
  <si>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</si>
  <si>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</si>
  <si>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</si>
  <si>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</si>
  <si>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</si>
  <si>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</si>
  <si>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</si>
  <si>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</si>
  <si>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</si>
  <si>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</si>
  <si>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</si>
  <si>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</si>
  <si>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</si>
  <si>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</si>
  <si>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</si>
  <si>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</si>
  <si>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</si>
  <si>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</si>
  <si>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</si>
  <si>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</si>
  <si>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</si>
  <si>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</si>
  <si>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</si>
  <si>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</si>
  <si>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</si>
  <si>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</si>
  <si>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</si>
  <si>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</si>
  <si>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</si>
  <si>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</si>
  <si>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</si>
  <si>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</si>
  <si>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</si>
  <si>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</si>
  <si>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</si>
  <si>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</si>
  <si>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</si>
  <si>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</si>
  <si>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</si>
  <si>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</si>
  <si>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</si>
  <si>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</si>
  <si>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</si>
  <si>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</si>
  <si>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</si>
  <si>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</si>
  <si>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</si>
  <si>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</si>
  <si>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</si>
  <si>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</si>
  <si>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</si>
  <si>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</si>
  <si>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</si>
  <si>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</si>
  <si>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</si>
  <si>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</si>
  <si>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</si>
  <si>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</si>
  <si>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</si>
  <si>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</si>
  <si>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</si>
  <si>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</si>
  <si>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</si>
  <si>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</si>
  <si>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</si>
  <si>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</si>
  <si>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</si>
  <si>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</si>
  <si>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</si>
  <si>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</si>
  <si>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</si>
  <si>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</si>
  <si>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</si>
  <si>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</si>
  <si>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</si>
  <si>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</si>
  <si>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</si>
  <si>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</si>
  <si>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</si>
  <si>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</si>
  <si>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</si>
  <si>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</si>
  <si>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</si>
  <si>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</si>
  <si>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</si>
  <si>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</si>
  <si>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</si>
  <si>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</si>
  <si>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</si>
  <si>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</si>
  <si>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</si>
  <si>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</si>
  <si>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</si>
  <si>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</si>
  <si>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</si>
  <si>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</si>
  <si>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</si>
  <si>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</si>
  <si>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</si>
  <si>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</si>
  <si>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</si>
  <si>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</si>
  <si>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</si>
  <si>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</si>
  <si>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</si>
  <si>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</si>
  <si>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</si>
  <si>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</si>
  <si>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</si>
  <si>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</si>
  <si>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</si>
  <si>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</si>
  <si>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</si>
  <si>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</si>
  <si>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</si>
  <si>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</si>
  <si>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</si>
  <si>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</si>
  <si>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</si>
  <si>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</si>
  <si>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</si>
  <si>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</si>
  <si>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</si>
  <si>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</si>
  <si>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</si>
  <si>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</si>
  <si>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</si>
  <si>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</si>
  <si>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</si>
  <si>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</si>
  <si>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</si>
  <si>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</si>
  <si>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</si>
  <si>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</si>
  <si>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</si>
  <si>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</si>
  <si>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</si>
  <si>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</si>
  <si>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</si>
  <si>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</si>
  <si>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</si>
  <si>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</si>
  <si>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</si>
  <si>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</si>
  <si>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</si>
  <si>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</si>
  <si>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</si>
  <si>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</si>
  <si>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</si>
  <si>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</si>
  <si>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</si>
  <si>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</si>
  <si>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</si>
  <si>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</si>
  <si>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</si>
  <si>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</si>
  <si>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</si>
  <si>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</si>
  <si>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</si>
  <si>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</si>
  <si>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</si>
  <si>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</si>
  <si>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</si>
  <si>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</si>
  <si>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</si>
  <si>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</si>
  <si>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</si>
  <si>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</si>
  <si>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</si>
  <si>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</si>
  <si>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</si>
  <si>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</si>
  <si>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</si>
  <si>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</si>
  <si>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</si>
  <si>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</si>
  <si>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</si>
  <si>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</si>
  <si>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</si>
  <si>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</si>
  <si>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</si>
  <si>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</si>
  <si>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</si>
  <si>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</si>
  <si>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</si>
  <si>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</si>
  <si>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</si>
  <si>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</si>
  <si>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</si>
  <si>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</si>
  <si>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</si>
  <si>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</si>
  <si>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</si>
  <si>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</si>
  <si>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</si>
  <si>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</si>
  <si>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</si>
  <si>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</si>
  <si>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</si>
  <si>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</si>
  <si>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</si>
  <si>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</si>
  <si>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</si>
  <si>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</si>
  <si>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</si>
  <si>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</si>
  <si>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</si>
  <si>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</si>
  <si>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</si>
  <si>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</si>
  <si>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</si>
  <si>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</si>
  <si>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</si>
  <si>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</si>
  <si>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</si>
  <si>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</si>
  <si>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</si>
  <si>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</si>
  <si>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</si>
  <si>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</si>
  <si>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</si>
  <si>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</si>
  <si>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</si>
  <si>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</si>
  <si>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</si>
  <si>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</si>
  <si>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</si>
  <si>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</si>
  <si>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</si>
  <si>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</si>
  <si>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</si>
  <si>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</si>
  <si>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</si>
  <si>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</si>
  <si>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</si>
  <si>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</si>
  <si>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</si>
  <si>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</si>
  <si>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</si>
  <si>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</si>
  <si>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</si>
  <si>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</si>
  <si>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</si>
  <si>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</si>
  <si>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</si>
  <si>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</si>
  <si>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</si>
  <si>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</si>
  <si>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</si>
  <si>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</si>
  <si>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</si>
  <si>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</si>
  <si>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</si>
  <si>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</si>
  <si>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</si>
  <si>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</si>
  <si>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</si>
  <si>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</si>
  <si>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</si>
  <si>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</si>
  <si>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</si>
  <si>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</si>
  <si>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</si>
  <si>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</si>
  <si>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</si>
  <si>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</si>
  <si>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</si>
  <si>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</si>
  <si>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</si>
  <si>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</si>
  <si>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</si>
  <si>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</si>
  <si>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</si>
  <si>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</si>
  <si>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</si>
  <si>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</si>
  <si>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</si>
  <si>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</si>
  <si>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</si>
  <si>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</si>
  <si>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</si>
  <si>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</si>
  <si>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</si>
  <si>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</si>
  <si>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</si>
  <si>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</si>
  <si>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</si>
  <si>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</si>
  <si>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</si>
  <si>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</si>
  <si>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</si>
  <si>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</si>
  <si>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</si>
  <si>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</si>
  <si>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</si>
  <si>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</si>
  <si>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</si>
  <si>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</si>
  <si>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</si>
  <si>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</si>
  <si>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</si>
  <si>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</si>
  <si>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</si>
  <si>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</si>
  <si>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</si>
  <si>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</si>
  <si>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</si>
  <si>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</si>
  <si>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</si>
  <si>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</si>
  <si>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</si>
  <si>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</si>
  <si>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</si>
  <si>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</si>
  <si>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</si>
  <si>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</si>
  <si>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</si>
  <si>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</si>
  <si>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</si>
  <si>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</si>
  <si>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</si>
  <si>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</si>
  <si>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</si>
  <si>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</si>
  <si>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</si>
  <si>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</si>
  <si>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</si>
  <si>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</si>
  <si>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</si>
  <si>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</si>
  <si>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</si>
  <si>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</si>
  <si>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</si>
  <si>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</si>
  <si>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</si>
  <si>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</si>
  <si>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</si>
  <si>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</si>
  <si>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</si>
  <si>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</si>
  <si>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</si>
  <si>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</si>
  <si>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</si>
  <si>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</si>
  <si>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</si>
  <si>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</si>
  <si>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</si>
  <si>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</si>
  <si>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</si>
  <si>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</si>
  <si>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</si>
  <si>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</si>
  <si>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</si>
  <si>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</si>
  <si>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</si>
  <si>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</si>
  <si>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</si>
  <si>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</si>
  <si>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</si>
  <si>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</si>
  <si>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</si>
  <si>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</si>
  <si>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</si>
  <si>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</si>
  <si>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</si>
  <si>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</si>
  <si>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</si>
  <si>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</si>
  <si>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</si>
  <si>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</si>
  <si>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</si>
  <si>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</si>
  <si>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</si>
  <si>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</si>
  <si>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</si>
  <si>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</si>
  <si>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</si>
  <si>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</si>
  <si>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</si>
  <si>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</si>
  <si>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</si>
  <si>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</si>
  <si>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</si>
  <si>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</si>
  <si>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</si>
  <si>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</si>
  <si>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</si>
  <si>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</si>
  <si>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</si>
  <si>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</si>
  <si>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</si>
  <si>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</si>
  <si>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</si>
  <si>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</si>
  <si>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</si>
  <si>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</si>
  <si>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</si>
  <si>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</si>
  <si>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</si>
  <si>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</si>
  <si>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</si>
  <si>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</si>
  <si>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</si>
  <si>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</si>
  <si>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</si>
  <si>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</si>
  <si>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</si>
  <si>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</si>
  <si>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</si>
  <si>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</si>
  <si>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</si>
  <si>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</si>
  <si>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</si>
  <si>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</si>
  <si>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</si>
  <si>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</si>
  <si>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</si>
  <si>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</si>
  <si>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</si>
  <si>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</si>
  <si>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</si>
  <si>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</si>
  <si>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</si>
  <si>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</si>
  <si>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</si>
  <si>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</si>
  <si>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</si>
  <si>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</si>
  <si>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</si>
  <si>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</si>
  <si>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</si>
  <si>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</si>
  <si>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</si>
  <si>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</si>
  <si>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</si>
  <si>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</si>
  <si>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</si>
  <si>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</si>
  <si>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</si>
  <si>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</si>
  <si>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</si>
  <si>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</si>
  <si>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</si>
  <si>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</si>
  <si>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</si>
  <si>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</si>
  <si>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</si>
  <si>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</si>
  <si>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</si>
  <si>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</si>
  <si>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</si>
  <si>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</si>
  <si>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</si>
  <si>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</si>
  <si>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</si>
  <si>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</si>
  <si>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</si>
  <si>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</si>
  <si>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</si>
  <si>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</si>
  <si>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</si>
  <si>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</si>
  <si>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</si>
  <si>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</si>
  <si>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</si>
  <si>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</si>
  <si>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</si>
  <si>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</si>
  <si>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</si>
  <si>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</si>
  <si>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</si>
  <si>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</si>
  <si>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</si>
  <si>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</si>
  <si>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</si>
  <si>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</si>
  <si>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</si>
  <si>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</si>
  <si>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</si>
  <si>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</si>
  <si>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</si>
  <si>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</si>
  <si>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</si>
  <si>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</si>
  <si>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</si>
  <si>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</si>
  <si>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</si>
  <si>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</si>
  <si>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</si>
  <si>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</si>
  <si>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</si>
  <si>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</si>
  <si>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</si>
  <si>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</si>
  <si>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</si>
  <si>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</si>
  <si>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</si>
  <si>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</si>
  <si>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</si>
  <si>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</si>
  <si>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</si>
  <si>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</si>
  <si>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</si>
  <si>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</si>
  <si>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</si>
  <si>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</si>
  <si>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</si>
  <si>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</si>
  <si>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</si>
  <si>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</si>
  <si>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</si>
  <si>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</si>
  <si>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</si>
  <si>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</si>
  <si>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</si>
  <si>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</si>
  <si>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</si>
  <si>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</si>
  <si>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</si>
  <si>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</si>
  <si>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</si>
  <si>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</si>
  <si>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</si>
  <si>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</si>
  <si>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</si>
  <si>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</si>
  <si>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</si>
  <si>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</si>
  <si>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</si>
  <si>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</si>
  <si>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</si>
  <si>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</si>
  <si>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</si>
  <si>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</si>
  <si>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</si>
  <si>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</si>
  <si>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</si>
  <si>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</si>
  <si>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</si>
  <si>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</si>
  <si>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</si>
  <si>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</si>
  <si>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</si>
  <si>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</si>
  <si>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</si>
  <si>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</si>
  <si>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</si>
  <si>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</si>
  <si>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</si>
  <si>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</si>
  <si>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</si>
  <si>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</si>
  <si>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</si>
  <si>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</si>
  <si>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</si>
  <si>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</si>
  <si>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</si>
  <si>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</si>
  <si>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</si>
  <si>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</si>
  <si>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</si>
  <si>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</si>
  <si>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</si>
  <si>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</si>
  <si>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</si>
  <si>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</si>
  <si>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</si>
  <si>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</si>
  <si>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</si>
  <si>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</si>
  <si>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</si>
  <si>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</si>
  <si>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</si>
  <si>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</si>
  <si>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</si>
  <si>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</si>
  <si>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</si>
  <si>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</si>
  <si>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</si>
  <si>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</si>
  <si>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</si>
  <si>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</si>
  <si>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</si>
  <si>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</si>
  <si>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</si>
  <si>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</si>
  <si>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</si>
  <si>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</si>
  <si>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</si>
  <si>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</si>
  <si>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</si>
  <si>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</si>
  <si>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</si>
  <si>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</si>
  <si>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</si>
  <si>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</si>
  <si>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</si>
  <si>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</si>
  <si>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</si>
  <si>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</si>
  <si>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</si>
  <si>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</si>
  <si>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</si>
  <si>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</si>
  <si>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</si>
  <si>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</si>
  <si>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</si>
  <si>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</si>
  <si>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</si>
  <si>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</si>
  <si>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</si>
  <si>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</si>
  <si>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</si>
  <si>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</si>
  <si>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</si>
  <si>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</si>
  <si>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</si>
  <si>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</si>
  <si>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</si>
  <si>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</si>
  <si>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</si>
  <si>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</si>
  <si>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</si>
  <si>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</si>
  <si>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</si>
  <si>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</si>
  <si>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</si>
  <si>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</si>
  <si>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</si>
  <si>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</si>
  <si>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</si>
  <si>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</si>
  <si>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</si>
  <si>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</si>
  <si>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</si>
  <si>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</si>
  <si>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</si>
  <si>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</si>
  <si>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</si>
  <si>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</si>
  <si>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</si>
  <si>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</si>
  <si>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</si>
  <si>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</si>
  <si>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</si>
  <si>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</si>
  <si>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</si>
  <si>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</si>
  <si>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</si>
  <si>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</si>
  <si>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</si>
  <si>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</si>
  <si>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</si>
  <si>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</si>
  <si>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</si>
  <si>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</si>
  <si>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</si>
  <si>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</si>
  <si>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</si>
  <si>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</si>
  <si>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</si>
  <si>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</si>
  <si>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</si>
  <si>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</si>
  <si>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</si>
  <si>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</si>
  <si>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</si>
  <si>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</si>
  <si>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</si>
  <si>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</si>
  <si>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</si>
  <si>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</si>
  <si>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</si>
  <si>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</si>
  <si>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</si>
  <si>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</si>
  <si>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</si>
  <si>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</si>
  <si>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</si>
  <si>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</si>
  <si>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</si>
  <si>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</si>
  <si>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</si>
  <si>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</si>
  <si>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</si>
  <si>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</si>
  <si>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</si>
  <si>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</si>
  <si>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</si>
  <si>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</si>
  <si>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</si>
  <si>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</si>
  <si>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</si>
  <si>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</si>
  <si>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</si>
  <si>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</si>
  <si>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</si>
  <si>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</si>
  <si>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</si>
  <si>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</si>
  <si>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</si>
  <si>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</si>
  <si>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</si>
  <si>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</si>
  <si>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</si>
  <si>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</si>
  <si>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</si>
  <si>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</si>
  <si>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</si>
  <si>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</si>
  <si>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</si>
  <si>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</si>
  <si>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</si>
  <si>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</si>
  <si>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</si>
  <si>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</si>
  <si>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</si>
  <si>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</si>
  <si>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</si>
  <si>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</si>
  <si>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</si>
  <si>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</si>
  <si>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</si>
  <si>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</si>
  <si>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</si>
  <si>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</si>
  <si>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</si>
  <si>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</si>
  <si>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</si>
  <si>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</si>
  <si>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</si>
  <si>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</si>
  <si>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</si>
  <si>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</si>
  <si>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</si>
  <si>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</si>
  <si>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</si>
  <si>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</si>
  <si>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</si>
  <si>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</si>
  <si>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</si>
  <si>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</si>
  <si>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</si>
  <si>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</si>
  <si>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</si>
  <si>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</si>
  <si>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</si>
  <si>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</si>
  <si>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</si>
  <si>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</si>
  <si>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</si>
  <si>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</si>
  <si>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</si>
  <si>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</si>
  <si>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</si>
  <si>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</si>
  <si>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</si>
  <si>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</si>
  <si>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</si>
  <si>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</si>
  <si>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</si>
  <si>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</si>
  <si>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</si>
  <si>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</si>
  <si>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</si>
  <si>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</si>
  <si>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</si>
  <si>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</si>
  <si>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</si>
  <si>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</si>
  <si>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</si>
  <si>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</si>
  <si>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</si>
  <si>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</si>
  <si>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</si>
  <si>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</si>
  <si>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</si>
  <si>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</si>
  <si>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</si>
  <si>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</si>
  <si>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</si>
  <si>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</si>
  <si>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</si>
  <si>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</si>
  <si>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</si>
  <si>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</si>
  <si>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</si>
  <si>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</si>
  <si>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</si>
  <si>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</si>
  <si>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</si>
  <si>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</si>
  <si>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</si>
  <si>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</si>
  <si>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</si>
  <si>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</si>
  <si>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</si>
  <si>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</si>
  <si>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</si>
  <si>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</si>
  <si>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</si>
  <si>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</si>
  <si>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</si>
  <si>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</si>
  <si>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</si>
  <si>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</si>
  <si>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</si>
  <si>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</si>
  <si>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</si>
  <si>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</si>
  <si>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</si>
  <si>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</si>
  <si>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</si>
  <si>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</si>
  <si>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</si>
  <si>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</si>
  <si>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</si>
  <si>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</si>
  <si>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</si>
  <si>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</si>
  <si>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</si>
  <si>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</si>
  <si>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</si>
  <si>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</si>
  <si>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</si>
  <si>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</si>
  <si>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</si>
  <si>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</si>
  <si>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</si>
  <si>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</si>
  <si>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</si>
  <si>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</si>
  <si>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</si>
  <si>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</si>
  <si>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</si>
  <si>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</si>
  <si>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</si>
  <si>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</si>
  <si>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</si>
  <si>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</si>
  <si>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</si>
  <si>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</si>
  <si>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</si>
  <si>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</si>
  <si>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</si>
  <si>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</si>
  <si>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</si>
  <si>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</si>
  <si>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</si>
  <si>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</si>
  <si>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</si>
  <si>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</si>
  <si>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</si>
  <si>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</si>
  <si>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</si>
  <si>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</si>
  <si>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</si>
  <si>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</si>
  <si>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</si>
  <si>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</si>
  <si>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</si>
  <si>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</si>
  <si>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</si>
  <si>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</si>
  <si>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</si>
  <si>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</si>
  <si>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</si>
  <si>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</si>
  <si>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</si>
  <si>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</si>
  <si>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</si>
  <si>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</si>
  <si>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</si>
  <si>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</si>
  <si>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</si>
  <si>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</si>
  <si>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</si>
  <si>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</si>
  <si>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</si>
  <si>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</si>
  <si>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</si>
  <si>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</si>
  <si>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</si>
  <si>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</si>
  <si>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</si>
  <si>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</si>
  <si>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</si>
  <si>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</si>
  <si>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</si>
  <si>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</si>
  <si>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</si>
  <si>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</si>
  <si>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</si>
  <si>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</si>
  <si>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</si>
  <si>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</si>
  <si>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</si>
  <si>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</si>
  <si>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</si>
  <si>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</si>
  <si>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</si>
  <si>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</si>
  <si>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</si>
  <si>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</si>
  <si>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</si>
  <si>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</si>
  <si>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</si>
  <si>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</si>
  <si>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</si>
  <si>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</si>
  <si>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</si>
  <si>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</si>
  <si>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</si>
  <si>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</si>
  <si>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</si>
  <si>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</si>
  <si>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</si>
  <si>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</si>
  <si>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</si>
  <si>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</si>
  <si>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</si>
  <si>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</si>
  <si>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</si>
  <si>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</si>
  <si>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</si>
  <si>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</si>
  <si>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</si>
  <si>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</si>
  <si>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</si>
  <si>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</si>
  <si>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</si>
  <si>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</si>
  <si>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</si>
  <si>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</si>
  <si>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</si>
  <si>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</si>
  <si>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</si>
  <si>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</si>
  <si>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</si>
  <si>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</si>
  <si>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</si>
  <si>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</si>
  <si>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</si>
  <si>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</si>
  <si>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</si>
  <si>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</si>
  <si>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</si>
  <si>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</si>
  <si>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</si>
  <si>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</si>
  <si>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</si>
  <si>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</si>
  <si>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</si>
  <si>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</si>
  <si>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</si>
  <si>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</si>
  <si>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</si>
  <si>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</si>
  <si>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</si>
  <si>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</si>
  <si>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</si>
  <si>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</si>
  <si>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</si>
  <si>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</si>
  <si>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</si>
  <si>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</si>
  <si>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</si>
  <si>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</si>
  <si>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</si>
  <si>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</si>
  <si>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</si>
  <si>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</si>
  <si>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</si>
  <si>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</si>
  <si>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</si>
  <si>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</si>
  <si>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</si>
  <si>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</si>
  <si>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</si>
  <si>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</si>
  <si>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</si>
  <si>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</si>
  <si>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</si>
  <si>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</si>
  <si>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</si>
  <si>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</si>
  <si>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</si>
  <si>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</si>
  <si>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</si>
  <si>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</si>
  <si>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</si>
  <si>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</si>
  <si>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</si>
  <si>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</si>
  <si>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</si>
  <si>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</si>
  <si>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</si>
  <si>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</si>
  <si>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</si>
  <si>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</si>
  <si>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</si>
  <si>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</si>
  <si>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</si>
  <si>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</si>
  <si>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</si>
  <si>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</si>
  <si>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</si>
  <si>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</si>
  <si>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</si>
  <si>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</si>
  <si>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</si>
  <si>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</si>
  <si>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</si>
  <si>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</si>
  <si>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</si>
  <si>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</si>
  <si>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</si>
  <si>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</si>
  <si>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</si>
  <si>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</si>
  <si>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</si>
  <si>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</si>
  <si>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</si>
  <si>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</si>
  <si>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</si>
  <si>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</si>
  <si>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</si>
  <si>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</si>
  <si>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</si>
  <si>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</si>
  <si>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</si>
  <si>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</si>
  <si>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</si>
  <si>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</si>
  <si>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</si>
  <si>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</si>
  <si>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</si>
  <si>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</si>
  <si>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</si>
  <si>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</si>
  <si>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</si>
  <si>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</si>
  <si>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</si>
  <si>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</si>
  <si>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</si>
  <si>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</si>
  <si>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</si>
  <si>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</si>
  <si>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</si>
  <si>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</si>
  <si>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</si>
  <si>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</si>
  <si>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</si>
  <si>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</si>
  <si>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</si>
  <si>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</si>
  <si>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</si>
  <si>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</si>
  <si>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</si>
  <si>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</si>
  <si>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</si>
  <si>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</si>
  <si>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</si>
  <si>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</si>
  <si>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</si>
  <si>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</si>
  <si>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</si>
  <si>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</si>
  <si>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</si>
  <si>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</si>
  <si>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</si>
  <si>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</si>
  <si>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</si>
  <si>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</si>
  <si>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</si>
  <si>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</si>
  <si>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</si>
  <si>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</si>
  <si>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</si>
  <si>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</si>
  <si>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</si>
  <si>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</si>
  <si>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</si>
  <si>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</si>
  <si>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</si>
  <si>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</si>
  <si>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</si>
  <si>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</si>
  <si>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</si>
  <si>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</si>
  <si>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</si>
  <si>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</si>
  <si>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</si>
  <si>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</si>
  <si>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</si>
  <si>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</si>
  <si>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</si>
  <si>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</si>
  <si>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</si>
  <si>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</si>
  <si>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</si>
  <si>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</si>
  <si>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</si>
  <si>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</si>
  <si>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</si>
  <si>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</si>
  <si>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</si>
  <si>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</si>
  <si>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</si>
  <si>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</si>
  <si>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</si>
  <si>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</si>
  <si>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</si>
  <si>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</si>
  <si>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</si>
  <si>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</si>
  <si>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</si>
  <si>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</si>
  <si>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</si>
  <si>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</si>
  <si>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</si>
  <si>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</si>
  <si>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</si>
  <si>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</si>
  <si>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</si>
  <si>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</si>
  <si>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</si>
  <si>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</si>
  <si>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</si>
  <si>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</si>
  <si>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</si>
  <si>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</si>
  <si>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</si>
  <si>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</si>
  <si>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</si>
  <si>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</si>
  <si>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</si>
  <si>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</si>
  <si>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</si>
  <si>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</si>
  <si>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</si>
  <si>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</si>
  <si>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</si>
  <si>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</si>
  <si>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</si>
  <si>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</si>
  <si>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</si>
  <si>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</si>
  <si>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</si>
  <si>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</si>
  <si>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</si>
  <si>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</si>
  <si>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</si>
  <si>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</si>
  <si>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</si>
  <si>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</si>
  <si>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</si>
  <si>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</si>
  <si>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</si>
  <si>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</si>
  <si>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</si>
  <si>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</si>
  <si>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</si>
  <si>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</si>
  <si>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</si>
  <si>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</si>
  <si>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</si>
  <si>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</si>
  <si>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</si>
  <si>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</si>
  <si>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</si>
  <si>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</si>
  <si>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</si>
  <si>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</si>
  <si>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</si>
  <si>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</si>
  <si>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</si>
  <si>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</si>
  <si>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</si>
  <si>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</si>
  <si>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</si>
  <si>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</si>
  <si>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</si>
  <si>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</si>
  <si>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</si>
  <si>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</si>
  <si>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</si>
  <si>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</si>
  <si>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</si>
  <si>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</si>
  <si>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</si>
  <si>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</si>
  <si>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</si>
  <si>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</si>
  <si>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</si>
  <si>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</si>
  <si>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</si>
  <si>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</si>
  <si>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</si>
  <si>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</si>
  <si>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</si>
  <si>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</si>
  <si>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</si>
  <si>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</si>
  <si>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</si>
  <si>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</si>
  <si>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</si>
  <si>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</si>
  <si>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</si>
  <si>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</si>
  <si>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</si>
  <si>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</si>
  <si>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</si>
  <si>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</si>
  <si>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</si>
  <si>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</si>
  <si>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</si>
  <si>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</si>
  <si>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</si>
  <si>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</si>
  <si>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</si>
  <si>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</si>
  <si>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</si>
  <si>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</si>
  <si>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</si>
  <si>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</si>
  <si>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</si>
  <si>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</si>
  <si>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</si>
  <si>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</si>
  <si>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</si>
  <si>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</si>
  <si>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</si>
  <si>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</si>
  <si>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</si>
  <si>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</si>
  <si>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</si>
  <si>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</si>
  <si>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</si>
  <si>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</si>
  <si>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</si>
  <si>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</si>
  <si>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</si>
  <si>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</si>
  <si>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</si>
  <si>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</si>
  <si>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</si>
  <si>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</si>
  <si>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</si>
  <si>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</si>
  <si>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</si>
  <si>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</si>
  <si>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</si>
  <si>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</si>
  <si>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</si>
  <si>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</si>
  <si>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</si>
  <si>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</si>
  <si>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</si>
  <si>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</si>
  <si>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</si>
  <si>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</si>
  <si>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</si>
  <si>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</si>
  <si>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</si>
  <si>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</si>
  <si>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</si>
  <si>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</si>
  <si>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</si>
  <si>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</si>
  <si>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</si>
  <si>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</si>
  <si>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</si>
  <si>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</si>
  <si>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</si>
  <si>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</si>
  <si>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</si>
  <si>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</si>
  <si>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</si>
  <si>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</si>
  <si>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</si>
  <si>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</si>
  <si>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</si>
  <si>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</si>
  <si>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</si>
  <si>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</si>
  <si>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</si>
  <si>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</si>
  <si>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</si>
  <si>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</si>
  <si>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</si>
  <si>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</si>
  <si>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</si>
  <si>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</si>
  <si>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</si>
  <si>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</si>
  <si>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</si>
  <si>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</si>
  <si>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</si>
  <si>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</si>
  <si>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</si>
  <si>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</si>
  <si>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</si>
  <si>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</si>
  <si>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</si>
  <si>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</si>
  <si>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</si>
  <si>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</si>
  <si>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</si>
  <si>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</si>
  <si>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</si>
  <si>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</si>
  <si>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</si>
  <si>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</si>
  <si>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</si>
  <si>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</si>
  <si>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</si>
  <si>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</si>
  <si>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</si>
  <si>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</si>
  <si>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</si>
  <si>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</si>
  <si>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</si>
  <si>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</si>
  <si>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</si>
  <si>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</si>
  <si>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</si>
  <si>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</si>
  <si>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</si>
  <si>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</si>
  <si>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</si>
  <si>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</si>
  <si>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</si>
  <si>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</si>
  <si>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</si>
  <si>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</si>
  <si>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</si>
  <si>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</si>
  <si>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</si>
  <si>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</si>
  <si>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</si>
  <si>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</si>
  <si>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</si>
  <si>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</si>
  <si>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</si>
  <si>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</si>
  <si>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</si>
  <si>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</si>
  <si>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</si>
  <si>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</si>
  <si>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</si>
  <si>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</si>
  <si>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</si>
  <si>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</si>
  <si>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</si>
  <si>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</si>
  <si>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</si>
  <si>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</si>
  <si>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</si>
  <si>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</si>
  <si>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</si>
  <si>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</si>
  <si>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</si>
  <si>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</si>
  <si>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</si>
  <si>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</si>
  <si>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</si>
  <si>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</si>
  <si>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</si>
  <si>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</si>
  <si>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</si>
  <si>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</si>
  <si>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</si>
  <si>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</si>
  <si>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</si>
  <si>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</si>
  <si>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</si>
  <si>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</si>
  <si>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</si>
  <si>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</si>
  <si>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</si>
  <si>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</si>
  <si>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</si>
  <si>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</si>
  <si>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</si>
  <si>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</si>
  <si>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</si>
  <si>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</si>
  <si>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</si>
  <si>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</si>
  <si>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</si>
  <si>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</si>
  <si>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</si>
  <si>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</si>
  <si>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</si>
  <si>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</si>
  <si>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</si>
  <si>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</si>
  <si>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</si>
  <si>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</si>
  <si>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</si>
  <si>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</si>
  <si>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</si>
  <si>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</si>
  <si>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</si>
  <si>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</si>
  <si>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</si>
  <si>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</si>
  <si>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</si>
  <si>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</si>
  <si>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</si>
  <si>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</si>
  <si>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</si>
  <si>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</si>
  <si>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</si>
  <si>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</si>
  <si>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</si>
  <si>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</si>
  <si>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</si>
  <si>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</si>
  <si>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</si>
  <si>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</si>
  <si>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</si>
  <si>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</si>
  <si>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</si>
  <si>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</si>
  <si>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</si>
  <si>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</si>
  <si>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</si>
  <si>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</si>
  <si>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</si>
  <si>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</si>
  <si>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</si>
  <si>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</si>
  <si>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</si>
  <si>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</si>
  <si>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</si>
  <si>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</si>
  <si>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</si>
  <si>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</si>
  <si>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</si>
  <si>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</si>
  <si>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</si>
  <si>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</si>
  <si>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</si>
  <si>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</si>
  <si>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</si>
  <si>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</si>
  <si>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</si>
  <si>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</si>
  <si>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</si>
  <si>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</si>
  <si>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</si>
  <si>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</si>
  <si>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</si>
  <si>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</si>
  <si>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</si>
  <si>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</si>
  <si>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</si>
  <si>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</si>
  <si>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</si>
  <si>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</si>
  <si>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</si>
  <si>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</si>
  <si>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</si>
  <si>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</si>
  <si>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</si>
  <si>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</si>
  <si>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</si>
  <si>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</si>
  <si>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</si>
  <si>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</si>
  <si>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</si>
  <si>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</si>
  <si>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</si>
  <si>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</si>
  <si>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</si>
  <si>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</si>
  <si>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</si>
  <si>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</si>
  <si>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</si>
  <si>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</si>
  <si>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</si>
  <si>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</si>
  <si>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</si>
  <si>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</si>
  <si>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</si>
  <si>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</si>
  <si>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</si>
  <si>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</si>
  <si>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</si>
  <si>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</si>
  <si>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</si>
  <si>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</si>
  <si>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</si>
  <si>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</si>
  <si>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</si>
  <si>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</si>
  <si>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</si>
  <si>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</si>
  <si>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</si>
  <si>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</si>
  <si>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</si>
  <si>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</si>
  <si>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</si>
  <si>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</si>
  <si>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</si>
  <si>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</si>
  <si>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</si>
  <si>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</si>
  <si>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</si>
  <si>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</si>
  <si>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</si>
  <si>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</si>
  <si>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</si>
  <si>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</si>
  <si>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</si>
  <si>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</si>
  <si>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</si>
  <si>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</si>
  <si>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</si>
  <si>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</si>
  <si>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</si>
  <si>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</si>
  <si>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</si>
  <si>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</si>
  <si>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</si>
  <si>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</si>
  <si>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</si>
  <si>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</si>
  <si>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</si>
  <si>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</si>
  <si>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</si>
  <si>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</si>
  <si>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</si>
  <si>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</si>
  <si>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</si>
  <si>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</si>
  <si>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</si>
  <si>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</si>
  <si>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</si>
  <si>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</si>
  <si>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</si>
  <si>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</si>
  <si>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</si>
  <si>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</si>
  <si>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</si>
  <si>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</si>
  <si>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</si>
  <si>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</si>
  <si>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</si>
  <si>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</si>
  <si>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</si>
  <si>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</si>
  <si>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</si>
  <si>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</si>
  <si>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</si>
  <si>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</si>
  <si>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</si>
  <si>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</si>
  <si>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</si>
  <si>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</si>
  <si>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</si>
  <si>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</si>
  <si>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</si>
  <si>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</si>
  <si>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</si>
  <si>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</si>
  <si>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</si>
  <si>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</si>
  <si>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</si>
  <si>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</si>
  <si>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</si>
  <si>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</si>
  <si>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</si>
  <si>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</si>
  <si>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</si>
  <si>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</si>
  <si>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</si>
  <si>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</si>
  <si>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</si>
  <si>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</si>
  <si>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</si>
  <si>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</si>
  <si>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</si>
  <si>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</si>
  <si>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</si>
  <si>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</si>
  <si>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</si>
  <si>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</si>
  <si>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</si>
  <si>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</si>
  <si>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</si>
  <si>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</si>
  <si>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</si>
  <si>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</si>
  <si>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</si>
  <si>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</si>
  <si>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</si>
  <si>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</si>
  <si>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</si>
  <si>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</si>
  <si>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</si>
  <si>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</si>
  <si>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</si>
  <si>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</si>
  <si>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</si>
  <si>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</si>
  <si>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</si>
  <si>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</si>
  <si>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</si>
  <si>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</si>
  <si>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</si>
  <si>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</si>
  <si>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</si>
  <si>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</si>
  <si>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</si>
  <si>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</si>
  <si>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</si>
  <si>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</si>
  <si>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</si>
  <si>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</si>
  <si>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</si>
  <si>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</si>
  <si>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</si>
  <si>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</si>
  <si>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</si>
  <si>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</si>
  <si>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</si>
  <si>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</si>
  <si>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</si>
  <si>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</si>
  <si>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</si>
  <si>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</si>
  <si>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</si>
  <si>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</si>
  <si>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</si>
  <si>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</si>
  <si>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</si>
  <si>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</si>
  <si>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</si>
  <si>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</si>
  <si>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</si>
  <si>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</si>
  <si>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</si>
  <si>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</si>
  <si>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</si>
  <si>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</si>
  <si>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</si>
  <si>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</si>
  <si>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</si>
  <si>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</si>
  <si>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</si>
  <si>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</si>
  <si>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</si>
  <si>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</si>
  <si>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</si>
  <si>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</si>
  <si>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</si>
  <si>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</si>
  <si>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</si>
  <si>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</si>
  <si>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</si>
  <si>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</si>
  <si>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</si>
  <si>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</si>
  <si>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</si>
  <si>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</si>
  <si>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</si>
  <si>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</si>
  <si>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</si>
  <si>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</si>
  <si>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</si>
  <si>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</si>
  <si>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</si>
  <si>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</si>
  <si>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</si>
  <si>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</si>
  <si>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</si>
  <si>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</si>
  <si>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</si>
  <si>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</si>
  <si>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</si>
  <si>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</si>
  <si>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</si>
  <si>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</si>
  <si>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</si>
  <si>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</si>
  <si>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</si>
  <si>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</si>
  <si>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</si>
  <si>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</si>
  <si>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</si>
  <si>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</si>
  <si>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</si>
  <si>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</si>
  <si>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</si>
  <si>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</si>
  <si>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</si>
  <si>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</si>
  <si>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</si>
  <si>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</si>
  <si>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</si>
  <si>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</si>
  <si>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</si>
  <si>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</si>
  <si>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</si>
  <si>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</si>
  <si>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</si>
  <si>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</si>
  <si>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</si>
  <si>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</si>
  <si>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</si>
  <si>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</si>
  <si>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</si>
  <si>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</si>
  <si>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</si>
  <si>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</si>
  <si>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</si>
  <si>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</si>
  <si>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</si>
  <si>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</si>
  <si>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</si>
  <si>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</si>
  <si>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</si>
  <si>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</si>
  <si>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</si>
  <si>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</si>
  <si>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</si>
  <si>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</si>
  <si>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</si>
  <si>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</si>
  <si>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</si>
  <si>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</si>
  <si>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</si>
  <si>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</si>
  <si>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</si>
  <si>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</si>
  <si>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</si>
  <si>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</si>
  <si>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</si>
  <si>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</si>
  <si>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</si>
  <si>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</si>
  <si>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</si>
  <si>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</si>
  <si>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</si>
  <si>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</si>
  <si>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</si>
  <si>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</si>
  <si>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</si>
  <si>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</si>
  <si>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</si>
  <si>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</si>
  <si>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</si>
  <si>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</si>
  <si>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</si>
  <si>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</si>
  <si>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</si>
  <si>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</si>
  <si>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</si>
  <si>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</si>
  <si>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</si>
  <si>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</si>
  <si>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</si>
  <si>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</si>
  <si>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</si>
  <si>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</si>
  <si>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</si>
  <si>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</si>
  <si>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</si>
  <si>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</si>
  <si>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</si>
  <si>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</si>
  <si>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</si>
  <si>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</si>
  <si>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</si>
  <si>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</si>
  <si>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</si>
  <si>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</si>
  <si>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</si>
  <si>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</si>
  <si>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</si>
  <si>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</si>
  <si>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</si>
  <si>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</si>
  <si>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</si>
  <si>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</si>
  <si>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</si>
  <si>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</si>
  <si>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</si>
  <si>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</si>
  <si>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</si>
  <si>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</si>
  <si>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</si>
  <si>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</si>
  <si>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</si>
  <si>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</si>
  <si>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</si>
  <si>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</si>
  <si>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</si>
  <si>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</si>
  <si>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</si>
  <si>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</si>
  <si>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</si>
  <si>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</si>
  <si>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</si>
  <si>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</si>
  <si>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</si>
  <si>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</si>
  <si>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</si>
  <si>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</si>
  <si>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</si>
  <si>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</si>
  <si>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</si>
  <si>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</si>
  <si>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</si>
  <si>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</si>
  <si>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</si>
  <si>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</si>
  <si>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</si>
  <si>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</si>
  <si>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</si>
  <si>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</si>
  <si>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</si>
  <si>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</si>
  <si>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</si>
  <si>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</si>
  <si>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</si>
  <si>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</si>
  <si>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</si>
  <si>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</si>
  <si>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</si>
  <si>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</si>
  <si>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</si>
  <si>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</si>
  <si>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</si>
  <si>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</si>
  <si>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</si>
  <si>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</si>
  <si>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</si>
  <si>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</si>
  <si>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</si>
  <si>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</si>
  <si>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</si>
  <si>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</si>
  <si>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</si>
  <si>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</si>
  <si>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</si>
  <si>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</si>
  <si>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</si>
  <si>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</si>
  <si>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</si>
  <si>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</si>
  <si>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</si>
  <si>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</si>
  <si>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</si>
  <si>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</si>
  <si>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</si>
  <si>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</si>
  <si>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</si>
  <si>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</si>
  <si>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</si>
  <si>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</si>
  <si>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</si>
  <si>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</si>
  <si>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</si>
  <si>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</si>
  <si>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</si>
  <si>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</si>
  <si>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</si>
  <si>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</si>
  <si>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</si>
  <si>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</si>
  <si>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</si>
  <si>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</si>
  <si>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</si>
  <si>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</si>
  <si>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</si>
  <si>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</si>
  <si>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</si>
  <si>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</si>
  <si>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</si>
  <si>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</si>
  <si>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</si>
  <si>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</si>
  <si>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</si>
  <si>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</si>
  <si>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</si>
  <si>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</si>
  <si>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</si>
  <si>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</si>
  <si>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</si>
  <si>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</si>
  <si>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</si>
  <si>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</si>
  <si>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</si>
  <si>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</si>
  <si>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</si>
  <si>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</si>
  <si>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</si>
  <si>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</si>
  <si>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</si>
  <si>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</si>
  <si>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</si>
  <si>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</si>
  <si>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</si>
  <si>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</si>
  <si>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</si>
  <si>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</si>
  <si>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</si>
  <si>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</si>
  <si>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</si>
  <si>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</si>
  <si>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</si>
  <si>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</si>
  <si>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</si>
  <si>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</si>
  <si>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</si>
  <si>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</si>
  <si>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</si>
  <si>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</si>
  <si>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</si>
  <si>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</si>
  <si>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</si>
  <si>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</si>
  <si>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</si>
  <si>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</si>
  <si>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</si>
  <si>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</si>
  <si>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</si>
  <si>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</si>
  <si>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</si>
  <si>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</si>
  <si>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</si>
  <si>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</si>
  <si>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</si>
  <si>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</si>
  <si>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</si>
  <si>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</si>
  <si>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</si>
  <si>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</si>
  <si>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</si>
  <si>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</si>
  <si>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</si>
  <si>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</si>
  <si>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</si>
  <si>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</si>
  <si>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</si>
  <si>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</si>
  <si>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</si>
  <si>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</si>
  <si>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</si>
  <si>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</si>
  <si>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</si>
  <si>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</si>
  <si>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</si>
  <si>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</si>
  <si>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</si>
  <si>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</si>
  <si>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</si>
  <si>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</si>
  <si>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</si>
  <si>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</si>
  <si>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</si>
  <si>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</si>
  <si>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</si>
  <si>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</si>
  <si>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</si>
  <si>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</si>
  <si>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</si>
  <si>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</si>
  <si>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</si>
  <si>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</si>
  <si>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</si>
  <si>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</si>
  <si>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</si>
  <si>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</si>
  <si>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</si>
  <si>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</si>
  <si>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</si>
  <si>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</si>
  <si>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</si>
  <si>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</si>
  <si>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</si>
  <si>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</si>
  <si>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</si>
  <si>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</si>
  <si>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</si>
  <si>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</si>
  <si>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</si>
  <si>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</si>
  <si>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</si>
  <si>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</si>
  <si>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</si>
  <si>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</si>
  <si>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</si>
  <si>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</si>
  <si>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</si>
  <si>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</si>
  <si>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</si>
  <si>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</si>
  <si>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</si>
  <si>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</si>
  <si>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</si>
  <si>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</si>
  <si>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</si>
  <si>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</si>
  <si>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</si>
  <si>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</si>
  <si>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</si>
  <si>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</si>
  <si>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</si>
  <si>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</si>
  <si>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</si>
  <si>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</si>
  <si>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</si>
  <si>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</si>
  <si>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</si>
  <si>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</si>
  <si>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</si>
  <si>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</si>
  <si>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</si>
  <si>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</si>
  <si>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</si>
  <si>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</si>
  <si>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</si>
  <si>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</si>
  <si>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</si>
  <si>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</si>
  <si>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</si>
  <si>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</si>
  <si>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</si>
  <si>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</si>
  <si>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</si>
  <si>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</si>
  <si>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</si>
  <si>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</si>
  <si>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</si>
  <si>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</si>
  <si>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</si>
  <si>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</si>
  <si>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</si>
  <si>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</si>
  <si>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</si>
  <si>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</si>
  <si>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</si>
  <si>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</si>
  <si>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</si>
  <si>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</si>
  <si>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</si>
  <si>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</si>
  <si>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</si>
  <si>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</si>
  <si>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</si>
  <si>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</si>
  <si>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</si>
  <si>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</si>
  <si>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</si>
  <si>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</si>
  <si>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</si>
  <si>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</si>
  <si>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</si>
  <si>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</si>
  <si>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</si>
  <si>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</si>
  <si>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</si>
  <si>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</si>
  <si>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</si>
  <si>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</si>
  <si>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</si>
  <si>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</si>
  <si>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</si>
  <si>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</si>
  <si>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</si>
  <si>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</si>
  <si>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</si>
  <si>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</si>
  <si>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</si>
  <si>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</si>
  <si>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</si>
  <si>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</si>
  <si>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</si>
  <si>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</si>
  <si>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</si>
  <si>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</si>
  <si>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</si>
  <si>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</si>
  <si>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</si>
  <si>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</si>
  <si>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</si>
  <si>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</si>
  <si>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</si>
  <si>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</si>
  <si>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</si>
  <si>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</si>
  <si>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</si>
  <si>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</si>
  <si>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</si>
  <si>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</si>
  <si>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</si>
  <si>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</si>
  <si>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</si>
  <si>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</si>
  <si>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</si>
  <si>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</si>
  <si>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</si>
  <si>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</si>
  <si>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</si>
  <si>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</si>
  <si>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</si>
  <si>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</si>
  <si>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</si>
  <si>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</si>
  <si>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</si>
  <si>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</si>
  <si>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</si>
  <si>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</si>
  <si>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</si>
  <si>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</si>
  <si>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</si>
  <si>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</si>
  <si>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</si>
  <si>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</si>
  <si>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</si>
  <si>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</si>
  <si>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</si>
  <si>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</si>
  <si>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</si>
  <si>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</si>
  <si>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</si>
  <si>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</si>
  <si>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</si>
  <si>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</si>
  <si>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</si>
  <si>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</si>
  <si>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</si>
  <si>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</si>
  <si>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</si>
  <si>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</si>
  <si>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</si>
  <si>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</si>
  <si>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</si>
  <si>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</si>
  <si>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</si>
  <si>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</si>
  <si>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</si>
  <si>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</si>
  <si>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</si>
  <si>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</si>
  <si>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</si>
  <si>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</si>
  <si>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</si>
  <si>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</si>
  <si>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</si>
  <si>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</si>
  <si>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</si>
  <si>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</si>
  <si>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</si>
  <si>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</si>
  <si>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</si>
  <si>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</si>
  <si>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</si>
  <si>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</si>
  <si>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</si>
  <si>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</si>
  <si>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</si>
  <si>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</si>
  <si>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</si>
  <si>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</si>
  <si>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</si>
  <si>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</si>
  <si>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</si>
  <si>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</si>
  <si>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</si>
  <si>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</si>
  <si>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</si>
  <si>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</si>
  <si>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</si>
  <si>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</si>
  <si>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</si>
  <si>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</si>
  <si>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</si>
  <si>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</si>
  <si>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</si>
  <si>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</si>
  <si>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</si>
  <si>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</si>
  <si>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</si>
  <si>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</si>
  <si>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</si>
  <si>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</si>
  <si>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</si>
  <si>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</si>
  <si>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</si>
  <si>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</si>
  <si>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</si>
  <si>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</si>
  <si>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</si>
  <si>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</si>
  <si>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</si>
  <si>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</si>
  <si>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</si>
  <si>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</si>
  <si>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</si>
  <si>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</si>
  <si>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</si>
  <si>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</si>
  <si>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</si>
  <si>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</si>
  <si>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</si>
  <si>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</si>
  <si>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</si>
  <si>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</si>
  <si>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</si>
  <si>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</si>
  <si>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</si>
  <si>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</si>
  <si>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</si>
  <si>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</si>
  <si>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</si>
  <si>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</si>
  <si>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</si>
  <si>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</si>
  <si>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</si>
  <si>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</si>
  <si>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</si>
  <si>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</si>
  <si>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</si>
  <si>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</si>
  <si>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</si>
  <si>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</si>
  <si>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</si>
  <si>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</si>
  <si>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</si>
  <si>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</si>
  <si>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</si>
  <si>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</si>
  <si>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</si>
  <si>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</si>
  <si>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</si>
  <si>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</si>
  <si>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</si>
  <si>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</si>
  <si>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</si>
  <si>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</si>
  <si>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</si>
  <si>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</si>
  <si>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</si>
  <si>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</si>
  <si>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</si>
  <si>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</si>
  <si>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</si>
  <si>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</si>
  <si>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</si>
  <si>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</si>
  <si>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</si>
  <si>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</si>
  <si>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</si>
  <si>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</si>
  <si>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</si>
  <si>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</si>
  <si>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</si>
  <si>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</si>
  <si>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</si>
  <si>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</si>
  <si>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</si>
  <si>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</si>
  <si>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</si>
  <si>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</si>
  <si>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</si>
  <si>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</si>
  <si>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</si>
  <si>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</si>
  <si>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</si>
  <si>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</si>
  <si>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</si>
  <si>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</si>
  <si>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</si>
  <si>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</si>
  <si>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</si>
  <si>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</si>
  <si>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</si>
  <si>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</si>
  <si>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</si>
  <si>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</si>
  <si>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</si>
  <si>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</si>
  <si>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</si>
  <si>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</si>
  <si>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</si>
  <si>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</si>
  <si>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</si>
  <si>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</si>
  <si>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</si>
  <si>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</si>
  <si>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</si>
  <si>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</si>
  <si>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</si>
  <si>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</si>
  <si>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</si>
  <si>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</si>
  <si>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</si>
  <si>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</si>
  <si>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</si>
  <si>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</si>
  <si>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</si>
  <si>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</si>
  <si>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</si>
  <si>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</si>
  <si>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</si>
  <si>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</si>
  <si>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</si>
  <si>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</si>
  <si>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</si>
  <si>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</si>
  <si>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</si>
  <si>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</si>
  <si>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</si>
  <si>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</si>
  <si>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</si>
  <si>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</si>
  <si>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</si>
  <si>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</si>
  <si>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</si>
  <si>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</si>
  <si>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</si>
  <si>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</si>
  <si>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</si>
  <si>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</si>
  <si>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</si>
  <si>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</si>
  <si>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</si>
  <si>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</si>
  <si>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</si>
  <si>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</si>
  <si>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</si>
  <si>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</si>
  <si>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</si>
  <si>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</si>
  <si>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</si>
  <si>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</si>
  <si>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</si>
  <si>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</si>
  <si>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</si>
  <si>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</si>
  <si>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</si>
  <si>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</si>
  <si>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</si>
  <si>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</si>
  <si>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</si>
  <si>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</si>
  <si>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</si>
  <si>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</si>
  <si>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</si>
  <si>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</si>
  <si>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</si>
  <si>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</si>
  <si>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</si>
  <si>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</si>
  <si>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</si>
  <si>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</si>
  <si>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</si>
  <si>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</si>
  <si>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</si>
  <si>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</si>
  <si>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</si>
  <si>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</si>
  <si>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</si>
  <si>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</si>
  <si>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</si>
  <si>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</si>
  <si>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</si>
  <si>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</si>
  <si>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</si>
  <si>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</si>
  <si>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</si>
  <si>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</si>
  <si>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</si>
  <si>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</si>
  <si>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</si>
  <si>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</si>
  <si>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</si>
  <si>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</si>
  <si>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</si>
  <si>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</si>
  <si>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</si>
  <si>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</si>
  <si>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</si>
  <si>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</si>
  <si>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</si>
  <si>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</si>
  <si>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</si>
  <si>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</si>
  <si>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</si>
  <si>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</si>
  <si>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</si>
  <si>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</si>
  <si>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</si>
  <si>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</si>
  <si>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</si>
  <si>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</si>
  <si>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</si>
  <si>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</si>
  <si>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</si>
  <si>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</si>
  <si>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</si>
  <si>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</si>
  <si>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</si>
  <si>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</si>
  <si>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</si>
  <si>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</si>
  <si>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</si>
  <si>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</si>
  <si>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</si>
  <si>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</si>
  <si>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</si>
  <si>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</si>
  <si>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</si>
  <si>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</si>
  <si>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</si>
  <si>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</si>
  <si>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</si>
  <si>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</si>
  <si>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</si>
  <si>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</si>
  <si>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</si>
  <si>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</si>
  <si>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</si>
  <si>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</si>
  <si>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</si>
  <si>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</si>
  <si>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</si>
  <si>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</si>
  <si>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</si>
  <si>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</si>
  <si>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</si>
  <si>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</si>
  <si>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</si>
  <si>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</si>
  <si>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</si>
  <si>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</si>
  <si>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</si>
  <si>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</si>
  <si>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</si>
  <si>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</si>
  <si>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</si>
  <si>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</si>
  <si>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</si>
  <si>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</si>
  <si>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</si>
  <si>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</si>
  <si>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</si>
  <si>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</si>
  <si>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</si>
  <si>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</si>
  <si>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</si>
  <si>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</si>
  <si>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</si>
  <si>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</si>
  <si>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</si>
  <si>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</si>
  <si>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</si>
  <si>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</si>
  <si>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</si>
  <si>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</si>
  <si>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</si>
  <si>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</si>
  <si>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</si>
  <si>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</si>
  <si>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</si>
  <si>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</si>
  <si>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</si>
  <si>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</si>
  <si>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</si>
  <si>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</si>
  <si>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</si>
  <si>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</si>
  <si>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</si>
  <si>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</si>
  <si>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</si>
  <si>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</si>
  <si>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</si>
  <si>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</si>
  <si>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</si>
  <si>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</si>
  <si>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</si>
  <si>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</si>
  <si>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</si>
  <si>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</si>
  <si>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</si>
  <si>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</si>
  <si>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</si>
  <si>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</si>
  <si>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</si>
  <si>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</si>
  <si>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</si>
  <si>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</si>
  <si>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</si>
  <si>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</si>
  <si>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</si>
  <si>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</si>
  <si>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</si>
  <si>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</si>
  <si>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</si>
  <si>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</si>
  <si>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</si>
  <si>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</si>
  <si>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</si>
  <si>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</si>
  <si>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</si>
  <si>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</si>
  <si>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</si>
  <si>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</si>
  <si>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</si>
  <si>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</si>
  <si>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</si>
  <si>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</si>
  <si>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</si>
  <si>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</si>
  <si>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</si>
  <si>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</si>
  <si>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</si>
  <si>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</si>
  <si>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</si>
  <si>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</si>
  <si>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</si>
  <si>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</si>
  <si>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</si>
  <si>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</si>
  <si>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</si>
  <si>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</si>
  <si>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</si>
  <si>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</si>
  <si>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</si>
  <si>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</si>
  <si>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</si>
  <si>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</si>
  <si>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</si>
  <si>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</si>
  <si>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</si>
  <si>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</si>
  <si>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</si>
  <si>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</si>
  <si>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</si>
  <si>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</si>
  <si>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</si>
  <si>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</si>
  <si>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</si>
  <si>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</si>
  <si>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</si>
  <si>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</si>
  <si>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</si>
  <si>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</si>
  <si>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</si>
  <si>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</si>
  <si>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</si>
  <si>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</si>
  <si>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</si>
  <si>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</si>
  <si>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</si>
  <si>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</si>
  <si>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</si>
  <si>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</si>
  <si>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</si>
  <si>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</si>
  <si>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</si>
  <si>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</si>
  <si>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</si>
  <si>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</si>
  <si>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</si>
  <si>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</si>
  <si>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</si>
  <si>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</si>
  <si>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</si>
  <si>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</si>
  <si>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</si>
  <si>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</si>
  <si>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</si>
  <si>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</si>
  <si>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</si>
  <si>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</si>
  <si>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</si>
  <si>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</si>
  <si>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</si>
  <si>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</si>
  <si>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</si>
  <si>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</si>
  <si>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</si>
  <si>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</si>
  <si>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</si>
  <si>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</si>
  <si>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</si>
  <si>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</si>
  <si>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</si>
  <si>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</si>
  <si>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</si>
  <si>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</si>
  <si>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</si>
  <si>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</si>
  <si>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</si>
  <si>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</si>
  <si>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</si>
  <si>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</si>
  <si>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</si>
  <si>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</si>
  <si>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</si>
  <si>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</si>
  <si>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</si>
  <si>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</si>
  <si>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</si>
  <si>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</si>
  <si>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</si>
  <si>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</si>
  <si>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</si>
  <si>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</si>
  <si>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</si>
  <si>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</si>
  <si>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</si>
  <si>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</si>
  <si>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</si>
  <si>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</si>
  <si>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</si>
  <si>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</si>
  <si>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</si>
  <si>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</si>
  <si>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</si>
  <si>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</si>
  <si>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</si>
  <si>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</si>
  <si>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</si>
  <si>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</si>
  <si>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</si>
  <si>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</si>
  <si>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</si>
  <si>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</si>
  <si>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</si>
  <si>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</si>
  <si>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</si>
  <si>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</si>
  <si>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</si>
  <si>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</si>
  <si>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</si>
  <si>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</si>
  <si>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</si>
  <si>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</si>
  <si>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</si>
  <si>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</si>
  <si>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</si>
  <si>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</si>
  <si>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</si>
  <si>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</si>
  <si>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</si>
  <si>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</si>
  <si>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</si>
  <si>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</si>
  <si>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</si>
  <si>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</si>
  <si>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</si>
  <si>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</si>
  <si>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</si>
  <si>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</si>
  <si>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</si>
  <si>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</si>
  <si>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</si>
  <si>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</si>
  <si>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</si>
  <si>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</si>
  <si>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</si>
  <si>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</si>
  <si>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</si>
  <si>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</si>
  <si>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</si>
  <si>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</si>
  <si>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</si>
  <si>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</si>
  <si>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</si>
  <si>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</si>
  <si>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</si>
  <si>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</si>
  <si>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</si>
  <si>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</si>
  <si>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</si>
  <si>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</si>
  <si>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</si>
  <si>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</si>
  <si>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</si>
  <si>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</si>
  <si>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</si>
  <si>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</si>
  <si>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</si>
  <si>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</si>
  <si>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</si>
  <si>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</si>
  <si>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</si>
  <si>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</si>
  <si>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</si>
  <si>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</si>
  <si>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</si>
  <si>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</si>
  <si>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</si>
  <si>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</si>
  <si>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</si>
  <si>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</si>
  <si>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</si>
  <si>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</si>
  <si>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</si>
  <si>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</si>
  <si>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</si>
  <si>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</si>
  <si>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</si>
  <si>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</si>
  <si>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</si>
  <si>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</si>
  <si>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</si>
  <si>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</si>
  <si>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</si>
  <si>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</si>
  <si>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</si>
  <si>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</si>
  <si>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</si>
  <si>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</si>
  <si>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</si>
  <si>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</si>
  <si>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</si>
  <si>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</si>
  <si>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</si>
  <si>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</si>
  <si>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</si>
  <si>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</si>
  <si>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</si>
  <si>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</si>
  <si>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</si>
  <si>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</si>
  <si>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</si>
  <si>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</si>
  <si>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</si>
  <si>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</si>
  <si>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</si>
  <si>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</si>
  <si>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</si>
  <si>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</si>
  <si>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</si>
  <si>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</si>
  <si>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</si>
  <si>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</si>
  <si>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</si>
  <si>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</si>
  <si>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</si>
  <si>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</si>
  <si>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</si>
  <si>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</si>
  <si>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</si>
  <si>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</si>
  <si>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</si>
  <si>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</si>
  <si>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</si>
  <si>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</si>
  <si>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</si>
  <si>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</si>
  <si>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</si>
  <si>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</si>
  <si>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</si>
  <si>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</si>
  <si>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</si>
  <si>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</si>
  <si>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</si>
  <si>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</si>
  <si>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</si>
  <si>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</si>
  <si>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</si>
  <si>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</si>
  <si>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</si>
  <si>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</si>
  <si>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</si>
  <si>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</si>
  <si>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</si>
  <si>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</si>
  <si>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</si>
  <si>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</si>
  <si>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</si>
  <si>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</si>
  <si>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</si>
  <si>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</si>
  <si>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</si>
  <si>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</si>
  <si>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</si>
  <si>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</si>
  <si>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</si>
  <si>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</si>
  <si>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</si>
  <si>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</si>
  <si>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</si>
  <si>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</si>
  <si>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</si>
  <si>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</si>
  <si>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</si>
  <si>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</si>
  <si>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</si>
  <si>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</si>
  <si>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</si>
  <si>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</si>
  <si>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</si>
  <si>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</si>
  <si>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</si>
  <si>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</si>
  <si>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</si>
  <si>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</si>
  <si>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</si>
  <si>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</si>
  <si>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</si>
  <si>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</si>
  <si>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</si>
  <si>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</si>
  <si>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</si>
  <si>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</si>
  <si>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</si>
  <si>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</si>
  <si>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</si>
  <si>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</si>
  <si>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</si>
  <si>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</si>
  <si>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</si>
  <si>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</si>
  <si>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</si>
  <si>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</si>
  <si>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</si>
  <si>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</si>
  <si>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</si>
  <si>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</si>
  <si>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</si>
  <si>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</si>
  <si>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</si>
  <si>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</si>
  <si>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</si>
  <si>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</si>
  <si>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</si>
  <si>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</si>
  <si>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</si>
  <si>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</si>
  <si>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</si>
  <si>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</si>
  <si>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</si>
  <si>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</si>
  <si>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</si>
  <si>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</si>
  <si>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</si>
  <si>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</si>
  <si>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</si>
  <si>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</si>
  <si>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</si>
  <si>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</si>
  <si>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</si>
  <si>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</si>
  <si>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</si>
  <si>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</si>
  <si>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</si>
  <si>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</si>
  <si>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</si>
  <si>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</si>
  <si>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</si>
  <si>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</si>
  <si>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</si>
  <si>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</si>
  <si>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</si>
  <si>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</si>
  <si>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</si>
  <si>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</si>
  <si>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</si>
  <si>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</si>
  <si>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</si>
  <si>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</si>
  <si>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</si>
  <si>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</si>
  <si>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</si>
  <si>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</si>
  <si>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</si>
  <si>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</si>
  <si>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</si>
  <si>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</si>
  <si>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</si>
  <si>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</si>
  <si>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</si>
  <si>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</si>
  <si>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</si>
  <si>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</si>
  <si>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</si>
  <si>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</si>
  <si>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</si>
  <si>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</si>
  <si>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</si>
  <si>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</si>
  <si>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</si>
  <si>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</si>
  <si>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</si>
  <si>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</si>
  <si>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</si>
  <si>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</si>
  <si>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</si>
  <si>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</si>
  <si>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</si>
  <si>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</si>
  <si>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</si>
  <si>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</si>
  <si>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</si>
  <si>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</si>
  <si>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</si>
  <si>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</si>
  <si>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</si>
  <si>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</si>
  <si>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</si>
  <si>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</si>
  <si>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</si>
  <si>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</si>
  <si>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</si>
  <si>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</si>
  <si>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</si>
  <si>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</si>
  <si>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</si>
  <si>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</si>
  <si>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</si>
  <si>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</si>
  <si>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</si>
  <si>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</si>
  <si>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</si>
  <si>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</si>
  <si>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</si>
  <si>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</si>
  <si>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</si>
  <si>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</si>
  <si>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</si>
  <si>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</si>
  <si>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</si>
  <si>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</si>
  <si>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</si>
  <si>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</si>
  <si>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</si>
  <si>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</si>
  <si>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</si>
  <si>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</si>
  <si>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</si>
  <si>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</si>
  <si>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</si>
  <si>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</si>
  <si>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</si>
  <si>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</si>
  <si>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</si>
  <si>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</si>
  <si>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</si>
  <si>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</si>
  <si>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</si>
  <si>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</si>
  <si>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</si>
  <si>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</si>
  <si>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</si>
  <si>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</si>
  <si>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</si>
  <si>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</si>
  <si>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</si>
  <si>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</si>
  <si>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</si>
  <si>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</si>
  <si>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</si>
  <si>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</si>
  <si>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</si>
  <si>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</si>
  <si>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</si>
  <si>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</si>
  <si>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</si>
  <si>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</si>
  <si>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</si>
  <si>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</si>
  <si>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</si>
  <si>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</si>
  <si>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</si>
  <si>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</si>
  <si>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</si>
  <si>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</si>
  <si>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</si>
  <si>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</si>
  <si>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</si>
  <si>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</si>
  <si>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</si>
  <si>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</si>
  <si>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</si>
  <si>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</si>
  <si>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</si>
  <si>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</si>
  <si>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</si>
  <si>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</si>
  <si>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</si>
  <si>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</si>
  <si>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</si>
  <si>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</si>
  <si>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</si>
  <si>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</si>
  <si>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</si>
  <si>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</si>
  <si>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</si>
  <si>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</si>
  <si>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</si>
  <si>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</si>
  <si>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</si>
  <si>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</si>
  <si>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</si>
  <si>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</si>
  <si>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</si>
  <si>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</si>
  <si>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</si>
  <si>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</si>
  <si>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</si>
  <si>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</si>
  <si>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</si>
  <si>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</si>
  <si>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</si>
  <si>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</si>
  <si>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</si>
  <si>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</si>
  <si>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</si>
  <si>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</si>
  <si>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</si>
  <si>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</si>
  <si>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</si>
  <si>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</si>
  <si>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</si>
  <si>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</si>
  <si>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</si>
  <si>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</si>
  <si>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</si>
  <si>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</si>
  <si>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</si>
  <si>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</si>
  <si>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</si>
  <si>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</si>
  <si>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</si>
  <si>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</si>
  <si>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</si>
  <si>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</si>
  <si>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</si>
  <si>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</si>
  <si>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</si>
  <si>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</si>
  <si>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</si>
  <si>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</si>
  <si>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</si>
  <si>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</si>
  <si>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</si>
  <si>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</si>
  <si>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</si>
  <si>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</si>
  <si>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</si>
  <si>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</si>
  <si>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</si>
  <si>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</si>
  <si>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</si>
  <si>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</si>
  <si>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</si>
  <si>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</si>
  <si>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</si>
  <si>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</si>
  <si>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</si>
  <si>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</si>
  <si>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</si>
  <si>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</si>
  <si>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</si>
  <si>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</si>
  <si>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</si>
  <si>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</si>
  <si>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</si>
  <si>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</si>
  <si>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</si>
  <si>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</si>
  <si>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</si>
  <si>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</si>
  <si>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</si>
  <si>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</si>
  <si>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</si>
  <si>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</si>
  <si>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</si>
  <si>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</si>
  <si>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</si>
  <si>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</si>
  <si>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</si>
  <si>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</si>
  <si>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</si>
  <si>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</si>
  <si>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</si>
  <si>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</si>
  <si>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</si>
  <si>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</si>
  <si>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</si>
  <si>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</si>
  <si>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</si>
  <si>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</si>
  <si>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</si>
  <si>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</si>
  <si>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</si>
  <si>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</si>
  <si>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</si>
  <si>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</si>
  <si>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</si>
  <si>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</si>
  <si>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</si>
  <si>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</si>
  <si>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</si>
  <si>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</si>
  <si>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</si>
  <si>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</si>
  <si>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</si>
  <si>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</si>
  <si>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</si>
  <si>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</si>
  <si>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</si>
  <si>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</si>
  <si>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</si>
  <si>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</si>
  <si>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</si>
  <si>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</si>
  <si>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</si>
  <si>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</si>
  <si>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</si>
  <si>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</si>
  <si>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</si>
  <si>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</si>
  <si>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</si>
  <si>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</si>
  <si>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</si>
  <si>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</si>
  <si>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</si>
  <si>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</si>
  <si>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</si>
  <si>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</si>
  <si>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</si>
  <si>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</si>
  <si>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</si>
  <si>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</si>
  <si>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</si>
  <si>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</si>
  <si>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</si>
  <si>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</si>
  <si>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</si>
  <si>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</si>
  <si>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</si>
  <si>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</si>
  <si>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</si>
  <si>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</si>
  <si>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</si>
  <si>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</si>
  <si>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</si>
  <si>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</si>
  <si>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</si>
  <si>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</si>
  <si>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</si>
  <si>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</si>
  <si>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</si>
  <si>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</si>
  <si>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</si>
  <si>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</si>
  <si>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</si>
  <si>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</si>
  <si>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</si>
  <si>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</si>
  <si>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</si>
  <si>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</si>
  <si>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</si>
  <si>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</si>
  <si>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</si>
  <si>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</si>
  <si>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</si>
  <si>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</si>
  <si>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</si>
  <si>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</si>
  <si>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</si>
  <si>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</si>
  <si>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</si>
  <si>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</si>
  <si>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</si>
  <si>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</si>
  <si>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</si>
  <si>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</si>
  <si>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</si>
  <si>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</si>
  <si>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</si>
  <si>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</si>
  <si>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</si>
  <si>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</si>
  <si>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</si>
  <si>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</si>
  <si>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</si>
  <si>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</si>
  <si>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</si>
  <si>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</si>
  <si>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</si>
  <si>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</si>
  <si>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</si>
  <si>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</si>
  <si>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</si>
  <si>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</si>
  <si>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</si>
  <si>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</si>
  <si>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</si>
  <si>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</si>
  <si>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</si>
  <si>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</si>
  <si>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</si>
  <si>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</si>
  <si>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</si>
  <si>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</si>
  <si>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</si>
  <si>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</si>
  <si>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</si>
  <si>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</si>
  <si>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</si>
  <si>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</si>
  <si>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</si>
  <si>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</si>
  <si>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</si>
  <si>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</si>
  <si>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</si>
  <si>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</si>
  <si>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</si>
  <si>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</si>
  <si>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</si>
  <si>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</si>
  <si>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</si>
  <si>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</si>
  <si>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</si>
  <si>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</si>
  <si>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</si>
  <si>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</si>
  <si>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</si>
  <si>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</si>
  <si>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</si>
  <si>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</si>
  <si>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</si>
  <si>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</si>
  <si>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</si>
  <si>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</si>
  <si>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</si>
  <si>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</si>
  <si>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</si>
  <si>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</si>
  <si>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</si>
  <si>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</si>
  <si>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</si>
  <si>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</si>
  <si>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</si>
  <si>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</si>
  <si>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</si>
  <si>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</si>
  <si>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</si>
  <si>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</si>
  <si>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</si>
  <si>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</si>
  <si>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</si>
  <si>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</si>
  <si>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</si>
  <si>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</si>
  <si>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</si>
  <si>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</si>
  <si>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</si>
  <si>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</si>
  <si>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</si>
  <si>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</si>
  <si>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</si>
  <si>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</si>
  <si>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</si>
  <si>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</si>
  <si>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</si>
  <si>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</si>
  <si>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</si>
  <si>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</si>
  <si>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</si>
  <si>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</si>
  <si>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</si>
  <si>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</si>
  <si>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</si>
  <si>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</si>
  <si>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</si>
  <si>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</si>
  <si>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</si>
  <si>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</si>
  <si>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</si>
  <si>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</si>
  <si>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</si>
  <si>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</si>
  <si>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</si>
  <si>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</si>
  <si>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</si>
  <si>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</si>
  <si>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</si>
  <si>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</si>
  <si>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</si>
  <si>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</si>
  <si>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</si>
  <si>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</si>
  <si>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</si>
  <si>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</si>
  <si>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</si>
  <si>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</si>
  <si>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</si>
  <si>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</si>
  <si>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</si>
  <si>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</si>
  <si>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</si>
  <si>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</si>
  <si>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</si>
  <si>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</si>
  <si>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</si>
  <si>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</si>
  <si>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</si>
  <si>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</si>
  <si>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</si>
  <si>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</si>
  <si>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</si>
  <si>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</si>
  <si>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</si>
  <si>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</si>
  <si>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</si>
  <si>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</si>
  <si>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</si>
  <si>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</si>
  <si>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</si>
  <si>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</si>
  <si>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</si>
  <si>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</si>
  <si>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</si>
  <si>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</si>
  <si>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</si>
  <si>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</si>
  <si>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</si>
  <si>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</si>
  <si>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</si>
  <si>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</si>
  <si>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</si>
  <si>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</si>
  <si>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</si>
  <si>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</si>
  <si>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</si>
  <si>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</si>
  <si>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</si>
  <si>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</si>
  <si>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</si>
  <si>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</si>
  <si>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</si>
  <si>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</si>
  <si>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</si>
  <si>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</si>
  <si>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</si>
  <si>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</si>
  <si>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</si>
  <si>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</si>
  <si>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</si>
  <si>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</si>
  <si>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</si>
  <si>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</si>
  <si>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</si>
  <si>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</si>
  <si>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</si>
  <si>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</si>
  <si>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</si>
  <si>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</si>
  <si>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</si>
  <si>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</si>
  <si>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</si>
  <si>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</si>
  <si>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</si>
  <si>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</si>
  <si>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</si>
  <si>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</si>
  <si>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</si>
  <si>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</si>
  <si>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</si>
  <si>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</si>
  <si>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</si>
  <si>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</si>
  <si>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</si>
  <si>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</si>
  <si>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</si>
  <si>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</si>
  <si>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</si>
  <si>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</si>
  <si>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</si>
  <si>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</si>
  <si>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</si>
  <si>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</si>
  <si>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</si>
  <si>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</si>
  <si>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</si>
  <si>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</si>
  <si>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</si>
  <si>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</si>
  <si>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</si>
  <si>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</si>
  <si>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</si>
  <si>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</si>
  <si>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</si>
  <si>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</si>
  <si>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</si>
  <si>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</si>
  <si>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</si>
  <si>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</si>
  <si>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</si>
  <si>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</si>
  <si>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</si>
  <si>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</si>
  <si>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</si>
  <si>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</si>
  <si>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</si>
  <si>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</si>
  <si>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</si>
  <si>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</si>
  <si>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</si>
  <si>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</si>
  <si>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</si>
  <si>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</si>
  <si>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</si>
  <si>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</si>
  <si>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</si>
  <si>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</si>
  <si>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</si>
  <si>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</si>
  <si>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</si>
  <si>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</si>
  <si>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</si>
  <si>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</si>
  <si>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</si>
  <si>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</si>
  <si>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</si>
  <si>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</si>
  <si>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</si>
  <si>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</si>
  <si>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</si>
  <si>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</si>
  <si>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</si>
  <si>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</si>
  <si>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</si>
  <si>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</si>
  <si>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</si>
  <si>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</si>
  <si>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</si>
  <si>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</si>
  <si>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</si>
  <si>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</si>
  <si>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</si>
  <si>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</si>
  <si>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</si>
  <si>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</si>
  <si>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</si>
  <si>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</si>
  <si>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</si>
  <si>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</si>
  <si>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</si>
  <si>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</si>
  <si>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</si>
  <si>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</si>
  <si>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</si>
  <si>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</si>
  <si>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</si>
  <si>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</si>
  <si>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</si>
  <si>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</si>
  <si>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</si>
  <si>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</si>
  <si>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</si>
  <si>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</si>
  <si>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</si>
  <si>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</si>
  <si>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</si>
  <si>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</si>
  <si>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</si>
  <si>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</si>
  <si>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</si>
  <si>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</si>
  <si>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</si>
  <si>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</si>
  <si>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</si>
  <si>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</si>
  <si>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</si>
  <si>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</si>
  <si>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</si>
  <si>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</si>
  <si>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</si>
  <si>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</si>
  <si>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</si>
  <si>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</si>
  <si>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</si>
  <si>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</si>
  <si>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</si>
  <si>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</si>
  <si>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</si>
  <si>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</si>
  <si>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</si>
  <si>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</si>
  <si>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</si>
  <si>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</si>
  <si>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</si>
  <si>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</si>
  <si>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</si>
  <si>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</si>
  <si>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</si>
  <si>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</si>
  <si>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</si>
  <si>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</si>
  <si>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</si>
  <si>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</si>
  <si>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</si>
  <si>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</si>
  <si>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</si>
  <si>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</si>
  <si>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</si>
  <si>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</si>
  <si>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</si>
  <si>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</si>
  <si>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</si>
  <si>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</si>
  <si>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</si>
  <si>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</si>
  <si>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</si>
  <si>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</si>
  <si>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</si>
  <si>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</si>
  <si>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</si>
  <si>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</si>
  <si>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</si>
  <si>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</si>
  <si>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</si>
  <si>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</si>
  <si>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</si>
  <si>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</si>
  <si>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</si>
  <si>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</si>
  <si>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</si>
  <si>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</si>
  <si>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</si>
  <si>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</si>
  <si>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</si>
  <si>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</si>
  <si>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</si>
  <si>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</si>
  <si>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</si>
  <si>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</si>
  <si>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</si>
  <si>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</si>
  <si>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</si>
  <si>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</si>
  <si>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</si>
  <si>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</si>
  <si>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</si>
  <si>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</si>
  <si>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</si>
  <si>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</si>
  <si>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</si>
  <si>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</si>
  <si>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</si>
  <si>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</si>
  <si>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</si>
  <si>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</si>
  <si>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</si>
  <si>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</si>
  <si>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</si>
  <si>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</si>
  <si>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</si>
  <si>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</si>
  <si>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</si>
  <si>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</si>
  <si>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</si>
  <si>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</si>
  <si>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</si>
  <si>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</si>
  <si>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</si>
  <si>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</si>
  <si>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</si>
  <si>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</si>
  <si>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</si>
  <si>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</si>
  <si>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</si>
  <si>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</si>
  <si>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</si>
  <si>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</si>
  <si>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</si>
  <si>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</si>
  <si>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</si>
  <si>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</si>
  <si>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</si>
  <si>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</si>
  <si>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</si>
  <si>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</si>
  <si>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</si>
  <si>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</si>
  <si>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</si>
  <si>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</si>
  <si>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</si>
  <si>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</si>
  <si>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</si>
  <si>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</si>
  <si>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</si>
  <si>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</si>
  <si>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</si>
  <si>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</si>
  <si>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</si>
  <si>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</si>
  <si>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</si>
  <si>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</si>
  <si>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</si>
  <si>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</si>
  <si>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</si>
  <si>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</si>
  <si>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</si>
  <si>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</si>
  <si>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</si>
  <si>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</si>
  <si>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</si>
  <si>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</si>
  <si>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</si>
  <si>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</si>
  <si>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</si>
  <si>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</si>
  <si>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</si>
  <si>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</si>
  <si>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</si>
  <si>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</si>
  <si>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</si>
  <si>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</si>
  <si>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</si>
  <si>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</si>
  <si>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</si>
  <si>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</si>
  <si>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</si>
  <si>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</si>
  <si>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</si>
  <si>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</si>
  <si>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</si>
  <si>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</si>
  <si>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</si>
  <si>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</si>
  <si>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</si>
  <si>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</si>
  <si>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</si>
  <si>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</si>
  <si>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</si>
  <si>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</si>
  <si>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</si>
  <si>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</si>
  <si>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</si>
  <si>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</si>
  <si>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</si>
  <si>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</si>
  <si>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</si>
  <si>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</si>
  <si>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</si>
  <si>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</si>
  <si>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</si>
  <si>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</si>
  <si>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</si>
  <si>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</si>
  <si>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</si>
  <si>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</si>
  <si>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</si>
  <si>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</si>
  <si>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</si>
  <si>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</si>
  <si>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</si>
  <si>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</si>
  <si>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</si>
  <si>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</si>
  <si>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</si>
  <si>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</si>
  <si>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</si>
  <si>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</si>
  <si>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</si>
  <si>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</si>
  <si>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</si>
  <si>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</si>
  <si>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</si>
  <si>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</si>
  <si>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</si>
  <si>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</si>
  <si>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</si>
  <si>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</si>
  <si>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</si>
  <si>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</si>
  <si>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</si>
  <si>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</si>
  <si>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</si>
  <si>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</si>
  <si>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</si>
  <si>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</si>
  <si>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</si>
  <si>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</si>
  <si>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</si>
  <si>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</si>
  <si>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</si>
  <si>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</si>
  <si>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</si>
  <si>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</si>
  <si>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</si>
  <si>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</si>
  <si>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</si>
  <si>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</si>
  <si>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</si>
  <si>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</si>
  <si>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</si>
  <si>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</si>
  <si>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</si>
  <si>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</si>
  <si>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</si>
  <si>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</si>
  <si>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</si>
  <si>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</si>
  <si>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</si>
  <si>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</si>
  <si>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</si>
  <si>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</si>
  <si>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</si>
  <si>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</si>
  <si>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</si>
  <si>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</si>
  <si>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</si>
  <si>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</si>
  <si>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</si>
  <si>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</si>
  <si>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</si>
  <si>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</si>
  <si>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</si>
  <si>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</si>
  <si>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</si>
  <si>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</si>
  <si>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</si>
  <si>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</si>
  <si>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</si>
  <si>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</si>
  <si>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</si>
  <si>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</si>
  <si>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</si>
  <si>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</si>
  <si>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</si>
  <si>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</si>
  <si>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</si>
  <si>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</si>
  <si>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</si>
  <si>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</si>
  <si>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</si>
  <si>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</si>
  <si>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</si>
  <si>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</si>
  <si>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</si>
  <si>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</si>
  <si>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</si>
  <si>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</si>
  <si>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</si>
  <si>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</si>
  <si>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</si>
  <si>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</si>
  <si>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</si>
  <si>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</si>
  <si>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</si>
  <si>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</si>
  <si>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</si>
  <si>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</si>
  <si>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</si>
  <si>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</si>
  <si>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</si>
  <si>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</si>
  <si>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</si>
  <si>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</si>
  <si>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</si>
  <si>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</si>
  <si>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</si>
  <si>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</si>
  <si>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</si>
  <si>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</si>
  <si>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</si>
  <si>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</si>
  <si>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</si>
  <si>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</si>
  <si>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</si>
  <si>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</si>
  <si>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</si>
  <si>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</si>
  <si>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</si>
  <si>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</si>
  <si>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</si>
  <si>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</si>
  <si>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</si>
  <si>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</si>
  <si>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</si>
  <si>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</si>
  <si>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</si>
  <si>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</si>
  <si>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</si>
  <si>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</si>
  <si>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</si>
  <si>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</si>
  <si>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</si>
  <si>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</si>
  <si>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</si>
  <si>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</si>
  <si>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</si>
  <si>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</si>
  <si>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</si>
  <si>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</si>
  <si>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</si>
  <si>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</si>
  <si>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</si>
  <si>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</si>
  <si>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</si>
  <si>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</si>
  <si>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</si>
  <si>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</si>
  <si>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</si>
  <si>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</si>
  <si>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</si>
  <si>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</si>
  <si>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</si>
  <si>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</si>
  <si>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</si>
  <si>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</si>
  <si>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</si>
  <si>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</si>
  <si>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</si>
  <si>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</si>
  <si>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</si>
  <si>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</si>
  <si>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</si>
  <si>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</si>
  <si>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</si>
  <si>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</si>
  <si>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</si>
  <si>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</si>
  <si>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</si>
  <si>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</si>
  <si>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</si>
  <si>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</si>
  <si>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</si>
  <si>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</si>
  <si>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</si>
  <si>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</si>
  <si>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</si>
  <si>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</si>
  <si>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</si>
  <si>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</si>
  <si>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</si>
  <si>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</si>
  <si>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</si>
  <si>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</si>
  <si>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</si>
  <si>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</si>
  <si>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</si>
  <si>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</si>
  <si>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</si>
  <si>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</si>
  <si>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</si>
  <si>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</si>
  <si>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</si>
  <si>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</si>
  <si>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</si>
  <si>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</si>
  <si>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</si>
  <si>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</si>
  <si>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</si>
  <si>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</si>
  <si>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</si>
  <si>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</si>
  <si>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</si>
  <si>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</si>
  <si>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</si>
  <si>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</si>
  <si>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</si>
  <si>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</si>
  <si>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</si>
  <si>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</si>
  <si>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</si>
  <si>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</si>
  <si>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</si>
  <si>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</si>
  <si>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</si>
  <si>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</si>
  <si>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</si>
  <si>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</si>
  <si>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</si>
  <si>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</si>
  <si>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</si>
  <si>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</si>
  <si>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</si>
  <si>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</si>
  <si>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</si>
  <si>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</si>
  <si>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</si>
  <si>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</si>
  <si>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</si>
  <si>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</si>
  <si>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</si>
  <si>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</si>
  <si>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</si>
  <si>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</si>
  <si>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</si>
  <si>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</si>
  <si>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</si>
  <si>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</si>
  <si>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</si>
  <si>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</si>
  <si>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</si>
  <si>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</si>
  <si>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</si>
  <si>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</si>
  <si>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</si>
  <si>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</si>
  <si>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</si>
  <si>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</si>
  <si>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</si>
  <si>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</si>
  <si>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</si>
  <si>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</si>
  <si>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</si>
  <si>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</si>
  <si>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</si>
  <si>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</si>
  <si>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</si>
  <si>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</si>
  <si>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</si>
  <si>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</si>
  <si>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</si>
  <si>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</si>
  <si>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</si>
  <si>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</si>
  <si>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</si>
  <si>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</si>
  <si>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</si>
  <si>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</si>
  <si>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</si>
  <si>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</si>
  <si>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</si>
  <si>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</si>
  <si>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</si>
  <si>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</si>
  <si>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</si>
  <si>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</si>
  <si>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</si>
  <si>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</si>
  <si>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</si>
  <si>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</si>
  <si>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</si>
  <si>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</si>
  <si>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</si>
  <si>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</si>
  <si>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</si>
  <si>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</si>
  <si>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</si>
  <si>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</si>
  <si>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</si>
  <si>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</si>
  <si>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</si>
  <si>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</si>
  <si>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</si>
  <si>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</si>
  <si>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</si>
  <si>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</si>
  <si>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</si>
  <si>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</si>
  <si>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</si>
  <si>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</si>
  <si>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</si>
  <si>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</si>
  <si>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</si>
  <si>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</si>
  <si>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</si>
  <si>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</si>
  <si>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</si>
  <si>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</si>
  <si>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</si>
  <si>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</si>
  <si>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</si>
  <si>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</si>
  <si>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</si>
  <si>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</si>
  <si>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</si>
  <si>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</si>
  <si>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</si>
  <si>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</si>
  <si>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</si>
  <si>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</si>
  <si>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</si>
  <si>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</si>
  <si>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</si>
  <si>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</si>
  <si>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</si>
  <si>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</si>
  <si>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</si>
  <si>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</si>
  <si>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</si>
  <si>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</si>
  <si>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</si>
  <si>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</si>
  <si>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</si>
  <si>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</si>
  <si>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</si>
  <si>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</si>
  <si>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</si>
  <si>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</si>
  <si>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</si>
  <si>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</si>
  <si>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</si>
  <si>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</si>
  <si>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</si>
  <si>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</si>
  <si>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</si>
  <si>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</si>
  <si>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</si>
  <si>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</si>
  <si>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</si>
  <si>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</si>
  <si>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</si>
  <si>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</si>
  <si>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</si>
  <si>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</si>
  <si>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</si>
  <si>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</si>
  <si>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</si>
  <si>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</si>
  <si>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</si>
  <si>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</si>
  <si>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</si>
  <si>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</si>
  <si>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</si>
  <si>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</si>
  <si>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</si>
  <si>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</si>
  <si>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</si>
  <si>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</si>
  <si>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</si>
  <si>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</si>
  <si>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</si>
  <si>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</si>
  <si>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</si>
  <si>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</si>
  <si>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</si>
  <si>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</si>
  <si>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</si>
  <si>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</si>
  <si>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</si>
  <si>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</si>
  <si>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</si>
  <si>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</si>
  <si>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</si>
  <si>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</si>
  <si>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</si>
  <si>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</si>
  <si>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</si>
  <si>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</si>
  <si>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</si>
  <si>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</si>
  <si>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</si>
  <si>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</si>
  <si>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</si>
  <si>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</si>
  <si>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</si>
  <si>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</si>
  <si>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</si>
  <si>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</si>
  <si>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</si>
  <si>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</si>
  <si>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</si>
  <si>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</si>
  <si>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</si>
  <si>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</si>
  <si>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</si>
  <si>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</si>
  <si>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</si>
  <si>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</si>
  <si>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</si>
  <si>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</si>
  <si>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</si>
  <si>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</si>
  <si>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</si>
  <si>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</si>
  <si>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</si>
  <si>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</si>
  <si>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</si>
  <si>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</si>
  <si>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</si>
  <si>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</si>
  <si>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</si>
  <si>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</si>
  <si>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</si>
  <si>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</si>
  <si>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</si>
  <si>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</si>
  <si>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</si>
  <si>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</si>
  <si>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</si>
  <si>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</si>
  <si>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</si>
  <si>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</si>
  <si>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</si>
  <si>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</si>
  <si>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</si>
  <si>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</si>
  <si>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</si>
  <si>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</si>
  <si>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</si>
  <si>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</si>
  <si>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</si>
  <si>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</si>
  <si>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</si>
  <si>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</si>
  <si>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</si>
  <si>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</si>
  <si>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</si>
  <si>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</si>
  <si>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</si>
  <si>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</si>
  <si>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</si>
  <si>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</si>
  <si>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</si>
  <si>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</si>
  <si>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</si>
  <si>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</si>
  <si>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</si>
  <si>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</si>
  <si>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</si>
  <si>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</si>
  <si>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</si>
  <si>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</si>
  <si>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</si>
  <si>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</si>
  <si>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</si>
  <si>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</si>
  <si>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</si>
  <si>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</si>
  <si>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</si>
  <si>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</si>
  <si>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</si>
  <si>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</si>
  <si>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</si>
  <si>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</si>
  <si>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</si>
  <si>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</si>
  <si>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</si>
  <si>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</si>
  <si>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</si>
  <si>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</si>
  <si>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</si>
  <si>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</si>
  <si>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</si>
  <si>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</si>
  <si>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</si>
  <si>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</si>
  <si>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</si>
  <si>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</si>
  <si>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</si>
  <si>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</si>
  <si>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</si>
  <si>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</si>
  <si>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</si>
  <si>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</si>
  <si>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</si>
  <si>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</si>
  <si>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</si>
  <si>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</si>
  <si>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</si>
  <si>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</si>
  <si>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</si>
  <si>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</si>
  <si>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</si>
  <si>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</si>
  <si>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</si>
  <si>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</si>
  <si>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</si>
  <si>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</si>
  <si>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</si>
  <si>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</si>
  <si>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</si>
  <si>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</si>
  <si>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</si>
  <si>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</si>
  <si>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</si>
  <si>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</si>
  <si>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</si>
  <si>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</si>
  <si>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</si>
  <si>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</si>
  <si>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</si>
  <si>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</si>
  <si>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</si>
  <si>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</si>
  <si>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</si>
  <si>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</si>
  <si>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</si>
  <si>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</si>
  <si>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</si>
  <si>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</si>
  <si>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</si>
  <si>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</si>
  <si>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</si>
  <si>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</si>
  <si>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</si>
  <si>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</si>
  <si>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</si>
  <si>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</si>
  <si>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</si>
  <si>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</si>
  <si>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</si>
  <si>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</si>
  <si>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</si>
  <si>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</si>
  <si>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</si>
  <si>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</si>
  <si>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</si>
  <si>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</si>
  <si>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</si>
  <si>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</si>
  <si>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</si>
  <si>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</si>
  <si>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</si>
  <si>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</si>
  <si>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</si>
  <si>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</si>
  <si>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</si>
  <si>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</si>
  <si>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</si>
  <si>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</si>
  <si>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</si>
  <si>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</si>
  <si>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</si>
  <si>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</si>
  <si>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</si>
  <si>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</si>
  <si>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</si>
  <si>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</si>
  <si>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</si>
  <si>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</si>
  <si>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</si>
  <si>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</si>
  <si>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</si>
  <si>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</si>
  <si>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</si>
  <si>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</si>
  <si>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</si>
  <si>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</si>
  <si>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</si>
  <si>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</si>
  <si>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</si>
  <si>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</si>
  <si>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</si>
  <si>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</si>
  <si>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</si>
  <si>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</si>
  <si>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</si>
  <si>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</si>
  <si>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</si>
  <si>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</si>
  <si>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</si>
  <si>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</si>
  <si>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</si>
  <si>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</si>
  <si>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</si>
  <si>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</si>
  <si>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</si>
  <si>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</si>
  <si>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</si>
  <si>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</si>
  <si>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</si>
  <si>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</si>
  <si>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</si>
  <si>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</si>
  <si>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</si>
  <si>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</si>
  <si>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</si>
  <si>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</si>
  <si>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</si>
  <si>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</si>
  <si>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</si>
  <si>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</si>
  <si>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</si>
  <si>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</si>
  <si>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</si>
  <si>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</si>
  <si>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</si>
  <si>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</si>
  <si>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</si>
  <si>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</si>
  <si>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</si>
  <si>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</si>
  <si>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</si>
  <si>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</si>
  <si>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</si>
  <si>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</si>
  <si>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</si>
  <si>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</si>
  <si>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</si>
  <si>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</si>
  <si>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</si>
  <si>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</si>
  <si>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</si>
  <si>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</si>
  <si>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</si>
  <si>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</si>
  <si>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</si>
  <si>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</si>
  <si>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</si>
  <si>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</si>
  <si>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</si>
  <si>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</si>
  <si>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</si>
  <si>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</si>
  <si>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</si>
  <si>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</si>
  <si>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</si>
  <si>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</si>
  <si>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</si>
  <si>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</si>
  <si>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</si>
  <si>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</si>
  <si>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</si>
  <si>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</si>
  <si>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</si>
  <si>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</si>
  <si>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</si>
  <si>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</si>
  <si>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</si>
  <si>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</si>
  <si>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</si>
  <si>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</si>
  <si>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</si>
  <si>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</si>
  <si>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</si>
  <si>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</si>
  <si>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</si>
  <si>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</si>
  <si>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</si>
  <si>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</si>
  <si>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</si>
  <si>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</si>
  <si>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</si>
  <si>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</si>
  <si>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</si>
  <si>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</si>
  <si>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</si>
  <si>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</si>
  <si>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</si>
  <si>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</si>
  <si>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</si>
  <si>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</si>
  <si>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</si>
  <si>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</si>
  <si>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</si>
  <si>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</si>
  <si>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</si>
  <si>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</si>
  <si>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</si>
  <si>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</si>
  <si>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</si>
  <si>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</si>
  <si>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</si>
  <si>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</si>
  <si>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</si>
  <si>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</si>
  <si>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</si>
  <si>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</si>
  <si>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</si>
  <si>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</si>
  <si>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</si>
  <si>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</si>
  <si>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</si>
  <si>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</si>
  <si>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</si>
  <si>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</si>
  <si>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</si>
  <si>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</si>
  <si>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</si>
  <si>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</si>
  <si>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</si>
  <si>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</si>
  <si>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</si>
  <si>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</si>
  <si>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</si>
  <si>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</si>
  <si>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</si>
  <si>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</si>
  <si>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</si>
  <si>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</si>
  <si>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</si>
  <si>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</si>
  <si>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</si>
  <si>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</si>
  <si>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</si>
  <si>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</si>
  <si>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</si>
  <si>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</si>
  <si>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</si>
  <si>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</si>
  <si>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</si>
  <si>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</si>
  <si>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</si>
  <si>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</si>
  <si>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</si>
  <si>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</si>
  <si>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</si>
  <si>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</si>
  <si>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</si>
  <si>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</si>
  <si>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</si>
  <si>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</si>
  <si>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</si>
  <si>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</si>
  <si>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</si>
  <si>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</si>
  <si>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</si>
  <si>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</si>
  <si>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</si>
  <si>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</si>
  <si>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</si>
  <si>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</si>
  <si>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</si>
  <si>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</si>
  <si>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</si>
  <si>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</si>
  <si>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</si>
  <si>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</si>
  <si>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</si>
  <si>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</si>
  <si>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</si>
  <si>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</si>
  <si>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</si>
  <si>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</si>
  <si>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</si>
  <si>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</si>
  <si>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</si>
  <si>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</si>
  <si>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</si>
  <si>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</si>
  <si>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</si>
  <si>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</si>
  <si>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</si>
  <si>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</si>
  <si>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</si>
  <si>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</si>
  <si>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</si>
  <si>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</si>
  <si>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</si>
  <si>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</si>
  <si>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</si>
  <si>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</si>
  <si>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</si>
  <si>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</si>
  <si>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</si>
  <si>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</si>
  <si>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</si>
  <si>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</si>
  <si>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</si>
  <si>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</si>
  <si>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</si>
  <si>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</si>
  <si>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</si>
  <si>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</si>
  <si>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</si>
  <si>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</si>
  <si>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</si>
  <si>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</si>
  <si>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</si>
  <si>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</si>
  <si>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</si>
  <si>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</si>
  <si>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</si>
  <si>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</si>
  <si>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</si>
  <si>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</si>
  <si>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</si>
  <si>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</si>
  <si>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</si>
  <si>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</si>
  <si>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</si>
  <si>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</si>
  <si>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</si>
  <si>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</si>
  <si>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</si>
  <si>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</si>
  <si>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</si>
  <si>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</si>
  <si>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</si>
  <si>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</si>
  <si>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</si>
  <si>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</si>
  <si>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</si>
  <si>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</si>
  <si>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</si>
  <si>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</si>
  <si>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</si>
  <si>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</si>
  <si>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</si>
  <si>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</si>
  <si>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</si>
  <si>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</si>
  <si>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</si>
  <si>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</si>
  <si>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</si>
  <si>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</si>
  <si>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</si>
  <si>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</si>
  <si>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</si>
  <si>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</si>
  <si>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</si>
  <si>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</si>
  <si>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</si>
  <si>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</si>
  <si>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</si>
  <si>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</si>
  <si>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</si>
  <si>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</si>
  <si>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</si>
  <si>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</si>
  <si>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</si>
  <si>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</si>
  <si>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</si>
  <si>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</si>
  <si>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</si>
  <si>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</si>
  <si>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</si>
  <si>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</si>
  <si>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</si>
  <si>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</si>
  <si>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</si>
  <si>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</si>
  <si>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</si>
  <si>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</si>
  <si>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</si>
  <si>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</si>
  <si>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</si>
  <si>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</si>
  <si>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</si>
  <si>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</si>
  <si>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</si>
  <si>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</si>
  <si>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</si>
  <si>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</si>
  <si>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</si>
  <si>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</si>
  <si>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</si>
  <si>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</si>
  <si>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</si>
  <si>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</si>
  <si>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</si>
  <si>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</si>
  <si>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</si>
  <si>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</si>
  <si>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</si>
  <si>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</si>
  <si>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</si>
  <si>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</si>
  <si>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</si>
  <si>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</si>
  <si>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</si>
  <si>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</si>
  <si>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</si>
  <si>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</si>
  <si>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</si>
  <si>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</si>
  <si>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</si>
  <si>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</si>
  <si>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</si>
  <si>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</si>
  <si>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</si>
  <si>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</si>
  <si>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</si>
  <si>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</si>
  <si>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</si>
  <si>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</si>
  <si>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</si>
  <si>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</si>
  <si>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</si>
  <si>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</si>
  <si>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</si>
  <si>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</si>
  <si>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</si>
  <si>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</si>
  <si>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</si>
  <si>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</si>
  <si>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</si>
  <si>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</si>
  <si>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</si>
  <si>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</si>
  <si>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</si>
  <si>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</si>
  <si>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</si>
  <si>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</si>
  <si>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</si>
  <si>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</si>
  <si>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</si>
  <si>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</si>
  <si>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</si>
  <si>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</si>
  <si>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</si>
  <si>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</si>
  <si>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</si>
  <si>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</si>
  <si>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</si>
  <si>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</si>
  <si>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</si>
  <si>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</si>
  <si>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</si>
  <si>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</si>
  <si>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</si>
  <si>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</si>
  <si>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</si>
  <si>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</si>
  <si>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</si>
  <si>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</si>
  <si>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</si>
  <si>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</si>
  <si>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</si>
  <si>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</si>
  <si>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</si>
  <si>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</si>
  <si>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</si>
  <si>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</si>
  <si>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</si>
  <si>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</si>
  <si>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</si>
  <si>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</si>
  <si>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</si>
  <si>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</si>
  <si>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</si>
  <si>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</si>
  <si>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</si>
  <si>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</si>
  <si>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</si>
  <si>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</si>
  <si>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</si>
  <si>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</si>
  <si>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</si>
  <si>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</si>
  <si>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</si>
  <si>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</si>
  <si>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</si>
  <si>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</si>
  <si>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</si>
  <si>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</si>
  <si>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</si>
  <si>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</si>
  <si>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</si>
  <si>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</si>
  <si>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</si>
  <si>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</si>
  <si>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</si>
  <si>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</si>
  <si>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</si>
  <si>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</si>
  <si>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</si>
  <si>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</si>
  <si>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</si>
  <si>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</si>
  <si>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</si>
  <si>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</si>
  <si>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</si>
  <si>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</si>
  <si>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</si>
  <si>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</si>
  <si>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</si>
  <si>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</si>
  <si>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</si>
  <si>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</si>
  <si>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</si>
  <si>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</si>
  <si>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</si>
  <si>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</si>
  <si>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</si>
  <si>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</si>
  <si>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</si>
  <si>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</si>
  <si>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</si>
  <si>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</si>
  <si>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</si>
  <si>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</si>
  <si>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</si>
  <si>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</si>
  <si>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</si>
  <si>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</si>
  <si>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</si>
  <si>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</si>
  <si>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</si>
  <si>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</si>
  <si>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</si>
  <si>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</si>
  <si>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</si>
  <si>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</si>
  <si>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</si>
  <si>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</si>
  <si>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</si>
  <si>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</si>
  <si>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</si>
  <si>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</si>
  <si>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</si>
  <si>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</si>
  <si>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</si>
  <si>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</si>
  <si>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</si>
  <si>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</si>
  <si>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</si>
  <si>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</si>
  <si>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</si>
  <si>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</si>
  <si>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</si>
  <si>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</si>
  <si>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</si>
  <si>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</si>
  <si>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</si>
  <si>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</si>
  <si>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</si>
  <si>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</si>
  <si>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</si>
  <si>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</si>
  <si>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</si>
  <si>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</si>
  <si>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</si>
  <si>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</si>
  <si>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</si>
  <si>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</si>
  <si>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</si>
  <si>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</si>
  <si>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</si>
  <si>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</si>
  <si>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</si>
  <si>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</si>
  <si>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</si>
  <si>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</si>
  <si>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</si>
  <si>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</si>
  <si>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</si>
  <si>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</si>
  <si>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</si>
  <si>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</si>
  <si>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</si>
  <si>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</si>
  <si>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</si>
  <si>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</si>
  <si>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</si>
  <si>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</si>
  <si>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</si>
  <si>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</si>
  <si>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</si>
  <si>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</si>
  <si>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</si>
  <si>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</si>
  <si>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</si>
  <si>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</si>
  <si>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</si>
  <si>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</si>
  <si>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</si>
  <si>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</si>
  <si>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</si>
  <si>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</si>
  <si>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</si>
  <si>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</si>
  <si>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</si>
  <si>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</si>
  <si>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</si>
  <si>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</si>
  <si>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</si>
  <si>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</si>
  <si>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</si>
  <si>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</si>
  <si>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</si>
  <si>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</si>
  <si>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</si>
  <si>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</si>
  <si>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</si>
  <si>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</si>
  <si>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</si>
  <si>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</si>
  <si>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</si>
  <si>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</si>
  <si>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</si>
  <si>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</si>
  <si>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</si>
  <si>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</si>
  <si>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</si>
  <si>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</si>
  <si>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</si>
  <si>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</si>
  <si>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</si>
  <si>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</si>
  <si>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</si>
  <si>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</si>
  <si>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</si>
  <si>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</si>
  <si>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</si>
  <si>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</si>
  <si>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</si>
  <si>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</si>
  <si>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</si>
  <si>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</si>
  <si>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</si>
  <si>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</si>
  <si>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</si>
  <si>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</si>
  <si>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</si>
  <si>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</si>
  <si>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</si>
  <si>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</si>
  <si>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</si>
  <si>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</si>
  <si>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</si>
  <si>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</si>
  <si>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</si>
  <si>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</si>
  <si>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</si>
  <si>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</si>
  <si>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</si>
  <si>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</si>
  <si>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</si>
  <si>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</si>
  <si>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</si>
  <si>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</si>
  <si>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</si>
  <si>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</si>
  <si>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</si>
  <si>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</si>
  <si>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</si>
  <si>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</si>
  <si>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</si>
  <si>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</si>
  <si>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</si>
  <si>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</si>
  <si>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</si>
  <si>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</si>
  <si>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</si>
  <si>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</si>
  <si>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</si>
  <si>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</si>
  <si>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</si>
  <si>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</si>
  <si>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</si>
  <si>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</si>
  <si>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</si>
  <si>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</si>
  <si>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</si>
  <si>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</si>
  <si>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</si>
  <si>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</si>
  <si>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</si>
  <si>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</si>
  <si>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</si>
  <si>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</si>
  <si>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</si>
  <si>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</si>
  <si>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</si>
  <si>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</si>
  <si>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</si>
  <si>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</si>
  <si>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</si>
  <si>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</si>
  <si>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</si>
  <si>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</si>
  <si>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</si>
  <si>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</si>
  <si>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</si>
  <si>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</si>
  <si>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</si>
  <si>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</si>
  <si>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</si>
  <si>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</si>
  <si>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</si>
  <si>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</si>
  <si>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</si>
  <si>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</si>
  <si>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</si>
  <si>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</si>
  <si>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</si>
  <si>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</si>
  <si>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</si>
  <si>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</si>
  <si>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</si>
  <si>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</si>
  <si>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</si>
  <si>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</si>
  <si>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</si>
  <si>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</si>
  <si>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</si>
  <si>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</si>
  <si>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</si>
  <si>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</si>
  <si>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</si>
  <si>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</si>
  <si>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</si>
  <si>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</si>
  <si>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</si>
  <si>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</si>
  <si>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</si>
  <si>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</si>
  <si>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</si>
  <si>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</si>
  <si>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</si>
  <si>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</si>
  <si>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</si>
  <si>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</si>
  <si>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</si>
  <si>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</si>
  <si>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</si>
  <si>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</si>
  <si>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</si>
  <si>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</si>
  <si>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</si>
  <si>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</si>
  <si>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</si>
  <si>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</si>
  <si>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</si>
  <si>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</si>
  <si>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</si>
  <si>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</si>
  <si>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</si>
  <si>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</si>
  <si>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</si>
  <si>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</si>
  <si>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</si>
  <si>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</si>
  <si>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</si>
  <si>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</si>
  <si>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</si>
  <si>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</si>
  <si>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</si>
  <si>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</si>
  <si>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</si>
  <si>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</si>
  <si>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</si>
  <si>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</si>
  <si>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</si>
  <si>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</si>
  <si>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</si>
  <si>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</si>
  <si>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</si>
  <si>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</si>
  <si>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</si>
  <si>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</si>
  <si>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</si>
  <si>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</si>
  <si>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</si>
  <si>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</si>
  <si>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</si>
  <si>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</si>
  <si>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</si>
  <si>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</si>
  <si>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</si>
  <si>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</si>
  <si>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</si>
  <si>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</si>
  <si>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</si>
  <si>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</si>
  <si>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</si>
  <si>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</si>
  <si>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</si>
  <si>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</si>
  <si>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</si>
  <si>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</si>
  <si>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</si>
  <si>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</si>
  <si>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</si>
  <si>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</si>
  <si>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</si>
  <si>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</si>
  <si>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</si>
  <si>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</si>
  <si>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</si>
  <si>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</si>
  <si>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</si>
  <si>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</si>
  <si>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</si>
  <si>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</si>
  <si>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</si>
  <si>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</si>
  <si>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</si>
  <si>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</si>
  <si>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</si>
  <si>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</si>
  <si>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</si>
  <si>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</si>
  <si>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</si>
  <si>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</si>
  <si>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</si>
  <si>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</si>
  <si>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</si>
  <si>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</si>
  <si>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</si>
  <si>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</si>
  <si>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</si>
  <si>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</si>
  <si>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</si>
  <si>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</si>
  <si>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</si>
  <si>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</si>
  <si>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</si>
  <si>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</si>
  <si>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</si>
  <si>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</si>
  <si>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</si>
  <si>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</si>
  <si>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</si>
  <si>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</si>
  <si>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</si>
  <si>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</si>
  <si>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</si>
  <si>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</si>
  <si>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</si>
  <si>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</si>
  <si>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</si>
  <si>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</si>
  <si>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</si>
  <si>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</si>
  <si>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</si>
  <si>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</si>
  <si>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</si>
  <si>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</si>
  <si>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</si>
  <si>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</si>
  <si>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</si>
  <si>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</si>
  <si>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</si>
  <si>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</si>
  <si>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</si>
  <si>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</si>
  <si>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</si>
  <si>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</si>
  <si>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</si>
  <si>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</si>
  <si>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</si>
  <si>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</si>
  <si>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</si>
  <si>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</si>
  <si>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</si>
  <si>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</si>
  <si>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</si>
  <si>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</si>
  <si>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</si>
  <si>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</si>
  <si>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</si>
  <si>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</si>
  <si>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</si>
  <si>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</si>
  <si>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</si>
  <si>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</si>
  <si>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</si>
  <si>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</si>
  <si>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</si>
  <si>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</si>
  <si>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</si>
  <si>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</si>
  <si>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</si>
  <si>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</si>
  <si>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</si>
  <si>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</si>
  <si>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</si>
  <si>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</si>
  <si>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</si>
  <si>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</si>
  <si>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</si>
  <si>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</si>
  <si>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</si>
  <si>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</si>
  <si>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</si>
  <si>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</si>
  <si>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</si>
  <si>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</si>
  <si>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</si>
  <si>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</si>
  <si>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</si>
  <si>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</si>
  <si>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</si>
  <si>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</si>
  <si>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</si>
  <si>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</si>
  <si>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</si>
  <si>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</si>
  <si>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</si>
  <si>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</si>
  <si>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</si>
  <si>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</si>
  <si>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</si>
  <si>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</si>
  <si>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</si>
  <si>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</si>
  <si>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</si>
  <si>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</si>
  <si>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</si>
  <si>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</si>
  <si>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</si>
  <si>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</si>
  <si>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</si>
  <si>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</si>
  <si>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</si>
  <si>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</si>
  <si>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</si>
  <si>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</si>
  <si>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</si>
  <si>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</si>
  <si>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</si>
  <si>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</si>
  <si>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</si>
  <si>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</si>
  <si>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</si>
  <si>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</si>
  <si>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</si>
  <si>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</si>
  <si>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</si>
  <si>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</si>
  <si>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</si>
  <si>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</si>
  <si>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</si>
  <si>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</si>
  <si>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</si>
  <si>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</si>
  <si>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</si>
  <si>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</si>
  <si>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</si>
  <si>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</si>
  <si>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</si>
  <si>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</si>
  <si>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</si>
  <si>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</si>
  <si>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</si>
  <si>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</si>
  <si>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</si>
  <si>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</si>
  <si>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</si>
  <si>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</si>
  <si>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</si>
  <si>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</si>
  <si>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</si>
  <si>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</si>
  <si>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</si>
  <si>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</si>
  <si>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</si>
  <si>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</si>
  <si>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</si>
  <si>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</si>
  <si>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</si>
  <si>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</si>
  <si>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</si>
  <si>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</si>
  <si>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</si>
  <si>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</si>
  <si>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</si>
  <si>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</si>
  <si>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</si>
  <si>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</si>
  <si>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</si>
  <si>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</si>
  <si>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</si>
  <si>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</si>
  <si>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</si>
  <si>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</si>
  <si>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</si>
  <si>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</si>
  <si>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</si>
  <si>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</si>
  <si>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</si>
  <si>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</si>
  <si>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</si>
  <si>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</si>
  <si>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</si>
  <si>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</si>
  <si>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</si>
  <si>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</si>
  <si>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</si>
  <si>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</si>
  <si>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</si>
  <si>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</si>
  <si>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</si>
  <si>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</si>
  <si>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</si>
  <si>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</si>
  <si>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</si>
  <si>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</si>
  <si>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</si>
  <si>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</si>
  <si>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</si>
  <si>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</si>
  <si>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</si>
  <si>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</si>
  <si>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</si>
  <si>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</si>
  <si>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</si>
  <si>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</si>
  <si>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</si>
  <si>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</si>
  <si>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</si>
  <si>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</si>
  <si>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</si>
  <si>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</si>
  <si>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</si>
  <si>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</si>
  <si>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</si>
  <si>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</si>
  <si>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</si>
  <si>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</si>
  <si>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</si>
  <si>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</si>
  <si>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</si>
  <si>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</si>
  <si>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</si>
  <si>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</si>
  <si>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</si>
  <si>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</si>
  <si>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</si>
  <si>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</si>
  <si>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</si>
  <si>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</si>
  <si>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</si>
  <si>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</si>
  <si>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</si>
  <si>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</si>
  <si>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</si>
  <si>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</si>
  <si>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</si>
  <si>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</si>
  <si>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</si>
  <si>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</si>
  <si>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</si>
  <si>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</si>
  <si>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</si>
  <si>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</si>
  <si>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</si>
  <si>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</si>
  <si>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</si>
  <si>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</si>
  <si>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</si>
  <si>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</si>
  <si>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</si>
  <si>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</si>
  <si>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</si>
  <si>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</si>
  <si>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</si>
  <si>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</si>
  <si>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</si>
  <si>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</si>
  <si>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</si>
  <si>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</si>
  <si>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</si>
  <si>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</si>
  <si>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</si>
  <si>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</si>
  <si>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</si>
  <si>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</si>
  <si>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</si>
  <si>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</si>
  <si>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</si>
  <si>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</si>
  <si>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</si>
  <si>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</si>
  <si>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</si>
  <si>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</si>
  <si>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</si>
  <si>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</si>
  <si>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</si>
  <si>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</si>
  <si>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</si>
  <si>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</si>
  <si>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</si>
  <si>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</si>
  <si>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</si>
  <si>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</si>
  <si>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</si>
  <si>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</si>
  <si>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</si>
  <si>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</si>
  <si>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</si>
  <si>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</si>
  <si>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</si>
  <si>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</si>
  <si>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</si>
  <si>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</si>
  <si>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</si>
  <si>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</si>
  <si>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</si>
  <si>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</si>
  <si>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</si>
  <si>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</si>
  <si>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</si>
  <si>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</si>
  <si>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</si>
  <si>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</si>
  <si>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</si>
  <si>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</si>
  <si>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</si>
  <si>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</si>
  <si>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</si>
  <si>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</si>
  <si>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</si>
  <si>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</si>
  <si>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</si>
  <si>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</si>
  <si>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</si>
  <si>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</si>
  <si>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</si>
  <si>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</si>
  <si>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</si>
  <si>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</si>
  <si>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</si>
  <si>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</si>
  <si>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</si>
  <si>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</si>
  <si>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</si>
  <si>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</si>
  <si>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</si>
  <si>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</si>
  <si>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</si>
  <si>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</si>
  <si>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</si>
  <si>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</si>
  <si>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</si>
  <si>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</si>
  <si>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</si>
  <si>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</si>
  <si>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</si>
  <si>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</si>
  <si>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</si>
  <si>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</si>
  <si>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</si>
  <si>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</si>
  <si>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</si>
  <si>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</si>
  <si>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</si>
  <si>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</si>
  <si>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</si>
  <si>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</si>
  <si>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</si>
  <si>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</si>
  <si>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</si>
  <si>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</si>
  <si>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</si>
  <si>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</si>
  <si>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</si>
  <si>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</si>
  <si>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</si>
  <si>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</si>
  <si>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</si>
  <si>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</si>
  <si>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</si>
  <si>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</si>
  <si>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</si>
  <si>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</si>
  <si>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</si>
  <si>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</si>
  <si>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</si>
  <si>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</si>
  <si>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</si>
  <si>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</si>
  <si>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</si>
  <si>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</si>
  <si>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</si>
  <si>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</si>
  <si>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</si>
  <si>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</si>
  <si>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</si>
  <si>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</si>
  <si>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</si>
  <si>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</si>
  <si>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</si>
  <si>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</si>
  <si>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</si>
  <si>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</si>
  <si>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</si>
  <si>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</si>
  <si>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</si>
  <si>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</si>
  <si>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</si>
  <si>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</si>
  <si>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</si>
  <si>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</si>
  <si>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</si>
  <si>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</si>
  <si>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</si>
  <si>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</si>
  <si>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</si>
  <si>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</si>
  <si>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</si>
  <si>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</si>
  <si>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</si>
  <si>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</si>
  <si>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</si>
  <si>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</si>
  <si>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</si>
  <si>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</si>
  <si>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</si>
  <si>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</si>
  <si>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</si>
  <si>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</si>
  <si>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</si>
  <si>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</si>
  <si>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</si>
  <si>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</si>
  <si>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</si>
  <si>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</si>
  <si>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</si>
  <si>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</si>
  <si>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</si>
  <si>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</si>
  <si>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</si>
  <si>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</si>
  <si>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</si>
  <si>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</si>
  <si>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</si>
  <si>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</si>
  <si>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</si>
  <si>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</si>
  <si>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</si>
  <si>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</si>
  <si>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</si>
  <si>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</si>
  <si>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</si>
  <si>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</si>
  <si>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</si>
  <si>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</si>
  <si>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</si>
  <si>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</si>
  <si>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</si>
  <si>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</si>
  <si>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</si>
  <si>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</si>
  <si>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</si>
  <si>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</si>
  <si>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</si>
  <si>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</si>
  <si>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</si>
  <si>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</si>
  <si>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</si>
  <si>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</si>
  <si>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</si>
  <si>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</si>
  <si>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</si>
  <si>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</si>
  <si>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</si>
  <si>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</si>
  <si>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</si>
  <si>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</si>
  <si>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</si>
  <si>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</si>
  <si>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</si>
  <si>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</si>
  <si>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</si>
  <si>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</si>
  <si>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</si>
  <si>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</si>
  <si>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</si>
  <si>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</si>
  <si>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</si>
  <si>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</si>
  <si>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</si>
  <si>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</si>
  <si>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</si>
  <si>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</si>
  <si>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</si>
  <si>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</si>
  <si>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</si>
  <si>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</si>
  <si>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</si>
  <si>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</si>
  <si>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</si>
  <si>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</si>
  <si>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</si>
  <si>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</si>
  <si>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</si>
  <si>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</si>
  <si>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</si>
  <si>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</si>
  <si>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</si>
  <si>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</si>
  <si>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</si>
  <si>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</si>
  <si>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</si>
  <si>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</si>
  <si>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</si>
  <si>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</si>
  <si>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</si>
  <si>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</si>
  <si>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</si>
  <si>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</si>
  <si>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</si>
  <si>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</si>
  <si>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</si>
  <si>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</si>
  <si>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</si>
  <si>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</si>
  <si>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</si>
  <si>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</si>
  <si>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</si>
  <si>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</si>
  <si>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</si>
  <si>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</si>
  <si>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</si>
  <si>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</si>
  <si>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</si>
  <si>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</si>
  <si>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</si>
  <si>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</si>
  <si>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</si>
  <si>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</si>
  <si>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</si>
  <si>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</si>
  <si>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</si>
  <si>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</si>
  <si>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</si>
  <si>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</si>
  <si>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</si>
  <si>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</si>
  <si>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</si>
  <si>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</si>
  <si>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</si>
  <si>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</si>
  <si>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</si>
  <si>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</si>
  <si>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</si>
  <si>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</si>
  <si>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</si>
  <si>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</si>
  <si>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</si>
  <si>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</si>
  <si>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</si>
  <si>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</si>
  <si>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</si>
  <si>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</si>
  <si>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</si>
  <si>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</si>
  <si>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</si>
  <si>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</si>
  <si>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</si>
  <si>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</si>
  <si>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</si>
  <si>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</si>
  <si>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</si>
  <si>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</si>
  <si>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</si>
  <si>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</si>
  <si>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</si>
  <si>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</si>
  <si>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</si>
  <si>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</si>
  <si>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</si>
  <si>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</si>
  <si>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</si>
  <si>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</si>
  <si>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</si>
  <si>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</si>
  <si>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</si>
  <si>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</si>
  <si>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</si>
  <si>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</si>
  <si>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</si>
  <si>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</si>
  <si>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</si>
  <si>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</si>
  <si>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</si>
  <si>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</si>
  <si>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</si>
  <si>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</si>
  <si>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</si>
  <si>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</si>
  <si>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</si>
  <si>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</si>
  <si>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</si>
  <si>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</si>
  <si>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</si>
  <si>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</si>
  <si>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</si>
  <si>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</si>
  <si>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</si>
  <si>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</si>
  <si>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</si>
  <si>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</si>
  <si>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</si>
  <si>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</si>
  <si>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</si>
  <si>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</si>
  <si>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</si>
  <si>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</si>
  <si>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</si>
  <si>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</si>
  <si>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</si>
  <si>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</si>
  <si>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</si>
  <si>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</si>
  <si>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</si>
  <si>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</si>
  <si>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</si>
  <si>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</si>
  <si>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</si>
  <si>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</si>
  <si>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</si>
  <si>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</si>
  <si>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</si>
  <si>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</si>
  <si>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</si>
  <si>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</si>
  <si>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</si>
  <si>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</si>
  <si>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</si>
  <si>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</si>
  <si>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</si>
  <si>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</si>
  <si>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</si>
  <si>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</si>
  <si>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</si>
  <si>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</si>
  <si>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</si>
  <si>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</si>
  <si>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</si>
  <si>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</si>
  <si>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</si>
  <si>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</si>
  <si>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</si>
  <si>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</si>
  <si>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</si>
  <si>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</si>
  <si>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</si>
  <si>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</si>
  <si>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</si>
  <si>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</si>
  <si>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</si>
  <si>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</si>
  <si>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</si>
  <si>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</si>
  <si>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</si>
  <si>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</si>
  <si>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</si>
  <si>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</si>
  <si>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</si>
  <si>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</si>
  <si>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</si>
  <si>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</si>
  <si>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</si>
  <si>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</si>
  <si>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</si>
  <si>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</si>
  <si>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</si>
  <si>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</si>
  <si>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</si>
  <si>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</si>
  <si>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</si>
  <si>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</si>
  <si>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</si>
  <si>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</si>
  <si>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</si>
  <si>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</si>
  <si>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</si>
  <si>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</si>
  <si>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</si>
  <si>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</si>
  <si>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</si>
  <si>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</si>
  <si>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</si>
  <si>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</si>
  <si>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</si>
  <si>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</si>
  <si>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</si>
  <si>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</si>
  <si>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</si>
  <si>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</si>
  <si>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</si>
  <si>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</si>
  <si>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</si>
  <si>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</si>
  <si>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</si>
  <si>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</si>
  <si>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</si>
  <si>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</si>
  <si>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</si>
  <si>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</si>
  <si>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</si>
  <si>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</si>
  <si>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</si>
  <si>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</si>
  <si>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</si>
  <si>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</si>
  <si>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</si>
  <si>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</si>
  <si>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</si>
  <si>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</si>
  <si>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</si>
  <si>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</si>
  <si>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</si>
  <si>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</si>
  <si>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</si>
  <si>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</si>
  <si>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</si>
  <si>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</si>
  <si>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</si>
  <si>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</si>
  <si>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</si>
  <si>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</si>
  <si>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</si>
  <si>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</si>
  <si>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</si>
  <si>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</si>
  <si>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</si>
  <si>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</si>
  <si>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</si>
  <si>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</si>
  <si>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</si>
  <si>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</si>
  <si>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</si>
  <si>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</si>
  <si>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</si>
  <si>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</si>
  <si>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</si>
  <si>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</si>
  <si>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</si>
  <si>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</si>
  <si>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</si>
  <si>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</si>
  <si>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</si>
  <si>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</si>
  <si>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</si>
  <si>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</si>
  <si>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</si>
  <si>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</si>
  <si>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</si>
  <si>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</si>
  <si>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</si>
  <si>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</si>
  <si>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</si>
  <si>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</si>
  <si>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</si>
  <si>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</si>
  <si>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</si>
  <si>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</si>
  <si>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</si>
  <si>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</si>
  <si>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</si>
  <si>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</si>
  <si>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</si>
  <si>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</si>
  <si>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</si>
  <si>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</si>
  <si>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</si>
  <si>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</si>
  <si>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</si>
  <si>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</si>
  <si>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</si>
  <si>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</si>
  <si>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</si>
  <si>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</si>
  <si>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</si>
  <si>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</si>
  <si>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</si>
  <si>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</si>
  <si>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</si>
  <si>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</si>
  <si>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</si>
  <si>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</si>
  <si>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</si>
  <si>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</si>
  <si>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</si>
  <si>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</si>
  <si>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</si>
  <si>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</si>
  <si>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</si>
  <si>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</si>
  <si>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</si>
  <si>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</si>
  <si>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</si>
  <si>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</si>
  <si>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</si>
  <si>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</si>
  <si>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</si>
  <si>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</si>
  <si>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</si>
  <si>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</si>
  <si>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</si>
  <si>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</si>
  <si>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</si>
  <si>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</si>
  <si>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</si>
  <si>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</si>
  <si>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</si>
  <si>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</si>
  <si>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</si>
  <si>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</si>
  <si>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</si>
  <si>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</si>
  <si>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</si>
  <si>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</si>
  <si>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</si>
  <si>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</si>
  <si>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</si>
  <si>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</si>
  <si>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</si>
  <si>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</si>
  <si>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</si>
  <si>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</si>
  <si>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</si>
  <si>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</si>
  <si>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</si>
  <si>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</si>
  <si>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</si>
  <si>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</si>
  <si>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</si>
  <si>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</si>
  <si>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</si>
  <si>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</si>
  <si>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</si>
  <si>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</si>
  <si>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</si>
  <si>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</si>
  <si>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</si>
  <si>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</si>
  <si>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</si>
  <si>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</si>
  <si>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</si>
  <si>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</si>
  <si>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</si>
  <si>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</si>
  <si>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</si>
  <si>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</si>
  <si>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</si>
  <si>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</si>
  <si>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</si>
  <si>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</si>
  <si>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</si>
  <si>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</si>
  <si>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</si>
  <si>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</si>
  <si>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</si>
  <si>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</si>
  <si>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</si>
  <si>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</si>
  <si>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</si>
  <si>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</si>
  <si>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</si>
  <si>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</si>
  <si>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</si>
  <si>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</si>
  <si>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</si>
  <si>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</si>
  <si>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</si>
  <si>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</si>
  <si>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</si>
  <si>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</si>
  <si>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</si>
  <si>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</si>
  <si>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</si>
  <si>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</si>
  <si>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</si>
  <si>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</si>
  <si>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</si>
  <si>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</si>
  <si>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</si>
  <si>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</si>
  <si>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</si>
  <si>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</si>
  <si>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</si>
  <si>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</si>
  <si>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</si>
  <si>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</si>
  <si>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</si>
  <si>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</si>
  <si>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</si>
  <si>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</si>
  <si>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</si>
  <si>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</si>
  <si>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</si>
  <si>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</si>
  <si>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</si>
  <si>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</si>
  <si>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</si>
  <si>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</si>
  <si>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</si>
  <si>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</si>
  <si>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</si>
  <si>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</si>
  <si>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</si>
  <si>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</si>
  <si>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</si>
  <si>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</si>
  <si>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</si>
  <si>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</si>
  <si>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</si>
  <si>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</si>
  <si>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</si>
  <si>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</si>
  <si>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</si>
  <si>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</si>
  <si>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</si>
  <si>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</si>
  <si>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</si>
  <si>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</si>
  <si>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</si>
  <si>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</si>
  <si>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</si>
  <si>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</si>
  <si>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</si>
  <si>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</si>
  <si>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</si>
  <si>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</si>
  <si>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</si>
  <si>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</si>
  <si>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</si>
  <si>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</si>
  <si>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</si>
  <si>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</si>
  <si>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</si>
  <si>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</si>
  <si>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</si>
  <si>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</si>
  <si>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</si>
  <si>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</si>
  <si>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</si>
  <si>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</si>
  <si>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</si>
  <si>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</si>
  <si>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</si>
  <si>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</si>
  <si>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</si>
  <si>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</si>
  <si>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</si>
  <si>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</si>
  <si>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</si>
  <si>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</si>
  <si>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</si>
  <si>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</si>
  <si>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</si>
  <si>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</si>
  <si>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</si>
  <si>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</si>
  <si>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</si>
  <si>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</si>
  <si>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</si>
  <si>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</si>
  <si>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</si>
  <si>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</si>
  <si>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</si>
  <si>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</si>
  <si>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</si>
  <si>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</si>
  <si>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</si>
  <si>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</si>
  <si>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</si>
  <si>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</si>
  <si>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</si>
  <si>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</si>
  <si>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</si>
  <si>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</si>
  <si>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</si>
  <si>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</si>
  <si>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</si>
  <si>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</si>
  <si>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</si>
  <si>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</si>
  <si>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</si>
  <si>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</si>
  <si>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</si>
  <si>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</si>
  <si>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</si>
  <si>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</si>
  <si>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</si>
  <si>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</si>
  <si>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</si>
  <si>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</si>
  <si>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</si>
  <si>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</si>
  <si>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</si>
  <si>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</si>
  <si>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</si>
  <si>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</si>
  <si>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</si>
  <si>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</si>
  <si>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</si>
  <si>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</si>
  <si>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</si>
  <si>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</si>
  <si>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</si>
  <si>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</si>
  <si>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</si>
  <si>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</si>
  <si>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</si>
  <si>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</si>
  <si>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</si>
  <si>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</si>
  <si>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</si>
  <si>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</si>
  <si>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</si>
  <si>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</si>
  <si>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</si>
  <si>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</si>
  <si>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</si>
  <si>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</si>
  <si>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</si>
  <si>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</si>
  <si>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</si>
  <si>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</si>
  <si>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</si>
  <si>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</si>
  <si>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</si>
  <si>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</si>
  <si>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</si>
  <si>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</si>
  <si>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</si>
  <si>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</si>
  <si>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</si>
  <si>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</si>
  <si>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</si>
  <si>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</si>
  <si>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</si>
  <si>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</si>
  <si>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</si>
  <si>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</si>
  <si>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</si>
  <si>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</si>
  <si>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</si>
  <si>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</si>
  <si>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</si>
  <si>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</si>
  <si>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</si>
  <si>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</si>
  <si>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</si>
  <si>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</si>
  <si>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</si>
  <si>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</si>
  <si>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</si>
  <si>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</si>
  <si>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</si>
  <si>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</si>
  <si>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</si>
  <si>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</si>
  <si>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</si>
  <si>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</si>
  <si>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</si>
  <si>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</si>
  <si>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</si>
  <si>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</si>
  <si>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</si>
  <si>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</si>
  <si>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</si>
  <si>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</si>
  <si>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</si>
  <si>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</si>
  <si>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</si>
  <si>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</si>
  <si>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</si>
  <si>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</si>
  <si>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</si>
  <si>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</si>
  <si>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</si>
  <si>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</si>
  <si>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</si>
  <si>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</si>
  <si>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</si>
  <si>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</si>
  <si>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</si>
  <si>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</si>
  <si>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</si>
  <si>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</si>
  <si>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</si>
  <si>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</si>
  <si>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</si>
  <si>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</si>
  <si>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</si>
  <si>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</si>
  <si>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</si>
  <si>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</si>
  <si>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</si>
  <si>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</si>
  <si>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</si>
  <si>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</si>
  <si>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</si>
  <si>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</si>
  <si>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</si>
  <si>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</si>
  <si>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</si>
  <si>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</si>
  <si>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</si>
  <si>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</si>
  <si>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</si>
  <si>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</si>
  <si>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</si>
  <si>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</si>
  <si>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</si>
  <si>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</si>
  <si>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</si>
  <si>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</si>
  <si>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</si>
  <si>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</si>
  <si>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</si>
  <si>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</si>
  <si>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</si>
  <si>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</si>
  <si>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</si>
  <si>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</si>
  <si>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</si>
  <si>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</si>
  <si>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</si>
  <si>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</si>
  <si>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</si>
  <si>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</si>
  <si>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</si>
  <si>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</si>
  <si>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</si>
  <si>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</si>
  <si>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</si>
  <si>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</si>
  <si>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</si>
  <si>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</si>
  <si>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</si>
  <si>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</si>
  <si>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</si>
  <si>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</si>
  <si>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</si>
  <si>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</si>
  <si>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</si>
  <si>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</si>
  <si>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</si>
  <si>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</si>
  <si>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</si>
  <si>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</si>
  <si>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</si>
  <si>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</si>
  <si>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</si>
  <si>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</si>
  <si>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</si>
  <si>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</si>
  <si>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</si>
  <si>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</si>
  <si>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</si>
  <si>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</si>
  <si>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</si>
  <si>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</si>
  <si>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</si>
  <si>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</si>
  <si>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</si>
  <si>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</si>
  <si>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</si>
  <si>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</si>
  <si>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</si>
  <si>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</si>
  <si>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</si>
  <si>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</si>
  <si>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</si>
  <si>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</si>
  <si>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</si>
  <si>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</si>
  <si>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</si>
  <si>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</si>
  <si>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</si>
  <si>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</si>
  <si>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</si>
  <si>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</si>
  <si>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</si>
  <si>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</si>
  <si>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</si>
  <si>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</si>
  <si>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</si>
  <si>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</si>
  <si>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</si>
  <si>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</si>
  <si>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</si>
  <si>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</si>
  <si>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</si>
  <si>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</si>
  <si>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</si>
  <si>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</si>
  <si>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</si>
  <si>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</si>
  <si>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</si>
  <si>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</si>
  <si>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</si>
  <si>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</si>
  <si>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</si>
  <si>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</si>
  <si>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</si>
  <si>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</si>
  <si>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</si>
  <si>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</si>
  <si>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</si>
  <si>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</si>
  <si>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</si>
  <si>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</si>
  <si>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</si>
  <si>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</si>
  <si>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</si>
  <si>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</si>
  <si>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</si>
  <si>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</si>
  <si>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</si>
  <si>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</si>
  <si>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</si>
  <si>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</si>
  <si>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</si>
  <si>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</si>
  <si>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</si>
  <si>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</si>
  <si>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</si>
  <si>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</si>
  <si>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</si>
  <si>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</si>
  <si>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</si>
  <si>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</si>
  <si>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</si>
  <si>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</si>
  <si>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</si>
  <si>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</si>
  <si>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</si>
  <si>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</si>
  <si>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</si>
  <si>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</si>
  <si>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</si>
  <si>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</si>
  <si>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</si>
  <si>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</si>
  <si>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</si>
  <si>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</si>
  <si>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</si>
  <si>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</si>
  <si>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</si>
  <si>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</si>
  <si>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</si>
  <si>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</si>
  <si>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</si>
  <si>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</si>
  <si>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</si>
  <si>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</si>
  <si>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</si>
  <si>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</si>
  <si>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</si>
  <si>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</si>
  <si>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</si>
  <si>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</si>
  <si>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</si>
  <si>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</si>
  <si>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</si>
  <si>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</si>
  <si>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</si>
  <si>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</si>
  <si>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</si>
  <si>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</si>
  <si>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</si>
  <si>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</si>
  <si>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</si>
  <si>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</si>
  <si>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</si>
  <si>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</si>
  <si>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</si>
  <si>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</si>
  <si>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</si>
  <si>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</si>
  <si>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</si>
  <si>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</si>
  <si>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</si>
  <si>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</si>
  <si>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</si>
  <si>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</si>
  <si>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</si>
  <si>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</si>
  <si>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</si>
  <si>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</si>
  <si>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</si>
  <si>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</si>
  <si>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</si>
  <si>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</si>
  <si>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</si>
  <si>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</si>
  <si>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</si>
  <si>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</si>
  <si>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</si>
  <si>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</si>
  <si>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</si>
  <si>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</si>
  <si>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</si>
  <si>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</si>
  <si>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</si>
  <si>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</si>
  <si>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</si>
  <si>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</si>
  <si>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</si>
  <si>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</si>
  <si>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</si>
  <si>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</si>
  <si>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</si>
  <si>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</si>
  <si>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</si>
  <si>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</si>
  <si>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</si>
  <si>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</si>
  <si>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</si>
  <si>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</si>
  <si>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</si>
  <si>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</si>
  <si>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</si>
  <si>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</si>
  <si>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</si>
  <si>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</si>
  <si>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</si>
  <si>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</si>
  <si>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</si>
  <si>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</si>
  <si>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</si>
  <si>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</si>
  <si>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</si>
  <si>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</si>
  <si>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</si>
  <si>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</si>
  <si>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</si>
  <si>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</si>
  <si>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</si>
  <si>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</si>
  <si>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</si>
  <si>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</si>
  <si>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</si>
  <si>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</si>
  <si>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</si>
  <si>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</si>
  <si>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</si>
  <si>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</si>
  <si>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</si>
  <si>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</si>
  <si>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</si>
  <si>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</si>
  <si>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</si>
  <si>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</si>
  <si>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</si>
  <si>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</si>
  <si>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</si>
  <si>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</si>
  <si>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</si>
  <si>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</si>
  <si>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</si>
  <si>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</si>
  <si>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</si>
  <si>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</si>
  <si>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</si>
  <si>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</si>
  <si>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</si>
  <si>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</si>
  <si>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</si>
  <si>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</si>
  <si>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</si>
  <si>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</si>
  <si>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</si>
  <si>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</si>
  <si>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</si>
  <si>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</si>
  <si>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</si>
  <si>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</si>
  <si>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</si>
  <si>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</si>
  <si>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</si>
  <si>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</si>
  <si>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</si>
  <si>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</si>
  <si>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</si>
  <si>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</si>
  <si>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</si>
  <si>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</si>
  <si>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</si>
  <si>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</si>
  <si>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</si>
  <si>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</si>
  <si>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</si>
  <si>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</si>
  <si>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</si>
  <si>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</si>
  <si>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</si>
  <si>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</si>
  <si>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</si>
  <si>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</si>
  <si>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</si>
  <si>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</si>
  <si>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</si>
  <si>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</si>
  <si>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</si>
  <si>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</si>
  <si>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</si>
  <si>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</si>
  <si>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</si>
  <si>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</si>
  <si>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</si>
  <si>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</si>
  <si>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</si>
  <si>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</si>
  <si>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</si>
  <si>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</si>
  <si>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</si>
  <si>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</si>
  <si>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</si>
  <si>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</si>
  <si>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</si>
  <si>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</si>
  <si>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</si>
  <si>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</si>
  <si>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</si>
  <si>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</si>
  <si>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</si>
  <si>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</si>
  <si>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</si>
  <si>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</si>
  <si>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</si>
  <si>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</si>
  <si>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</si>
  <si>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</si>
  <si>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</si>
  <si>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</si>
  <si>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</si>
  <si>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</si>
  <si>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</si>
  <si>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</si>
  <si>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</si>
  <si>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</si>
  <si>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</si>
  <si>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</si>
  <si>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</si>
  <si>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</si>
  <si>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</si>
  <si>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</si>
  <si>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</si>
  <si>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</si>
  <si>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</si>
  <si>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</si>
  <si>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</si>
  <si>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</si>
  <si>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</si>
  <si>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</si>
  <si>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</si>
  <si>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</si>
  <si>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</si>
  <si>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</si>
  <si>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</si>
  <si>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</si>
  <si>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</si>
  <si>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</si>
  <si>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</si>
  <si>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</si>
  <si>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</si>
  <si>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</si>
  <si>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</si>
  <si>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</si>
  <si>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</si>
  <si>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</si>
  <si>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</si>
  <si>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</si>
  <si>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</si>
  <si>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</si>
  <si>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</si>
  <si>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</si>
  <si>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</si>
  <si>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</si>
  <si>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</si>
  <si>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</si>
  <si>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</si>
  <si>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</si>
  <si>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</si>
  <si>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</si>
  <si>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</si>
  <si>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</si>
  <si>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</si>
  <si>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</si>
  <si>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</si>
  <si>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</si>
  <si>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</si>
  <si>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</si>
  <si>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</si>
  <si>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</si>
  <si>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</si>
  <si>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</si>
  <si>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</si>
  <si>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</si>
  <si>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</si>
  <si>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</si>
  <si>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</si>
  <si>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</si>
  <si>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</si>
  <si>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</si>
  <si>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</si>
  <si>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</si>
  <si>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</si>
  <si>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</si>
  <si>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</si>
  <si>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</si>
  <si>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</si>
  <si>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</si>
  <si>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</si>
  <si>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</si>
  <si>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</si>
  <si>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</si>
  <si>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</si>
  <si>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</si>
  <si>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</si>
  <si>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</si>
  <si>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</si>
  <si>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</si>
  <si>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</si>
  <si>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</si>
  <si>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</si>
  <si>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</si>
  <si>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</si>
  <si>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</si>
  <si>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</si>
  <si>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</si>
  <si>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</si>
  <si>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</si>
  <si>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</si>
  <si>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</si>
  <si>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</si>
  <si>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</si>
  <si>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</si>
  <si>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</si>
  <si>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</si>
  <si>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</si>
  <si>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</si>
  <si>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</si>
  <si>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</si>
  <si>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</si>
  <si>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</si>
  <si>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</si>
  <si>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</si>
  <si>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</si>
  <si>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</si>
  <si>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</si>
  <si>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</si>
  <si>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</si>
  <si>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</si>
  <si>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</si>
  <si>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</si>
  <si>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</si>
  <si>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</si>
  <si>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</si>
  <si>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</si>
  <si>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</si>
  <si>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</si>
  <si>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</si>
  <si>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</si>
  <si>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</si>
  <si>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</si>
  <si>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</si>
  <si>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</si>
  <si>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</si>
  <si>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</si>
  <si>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</si>
  <si>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</si>
  <si>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</si>
  <si>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</si>
  <si>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</si>
  <si>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</si>
  <si>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</si>
  <si>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</si>
  <si>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</si>
  <si>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</si>
  <si>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</si>
  <si>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</si>
  <si>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</si>
  <si>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</si>
  <si>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</si>
  <si>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</si>
  <si>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</si>
  <si>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</si>
  <si>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</si>
  <si>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</si>
  <si>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</si>
  <si>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</si>
  <si>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</si>
  <si>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</si>
  <si>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</si>
  <si>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</si>
  <si>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</si>
  <si>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</si>
  <si>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</si>
  <si>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</si>
  <si>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</si>
  <si>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</si>
  <si>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</si>
  <si>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</si>
  <si>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</si>
  <si>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</si>
  <si>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</si>
  <si>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</si>
  <si>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</si>
  <si>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</si>
  <si>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</si>
  <si>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</si>
  <si>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</si>
  <si>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</si>
  <si>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</si>
  <si>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</si>
  <si>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</si>
  <si>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</si>
  <si>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</si>
  <si>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</si>
  <si>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</si>
  <si>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</si>
  <si>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</si>
  <si>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</si>
  <si>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</si>
  <si>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</si>
  <si>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</si>
  <si>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</si>
  <si>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</si>
  <si>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</si>
  <si>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</si>
  <si>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</si>
  <si>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</si>
  <si>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</si>
  <si>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</si>
  <si>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</si>
  <si>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</si>
  <si>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</si>
  <si>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</si>
  <si>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</si>
  <si>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</si>
  <si>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</si>
  <si>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</si>
  <si>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</si>
  <si>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</si>
  <si>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</si>
  <si>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</si>
  <si>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</si>
  <si>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</si>
  <si>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</si>
  <si>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</si>
  <si>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</si>
  <si>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</si>
  <si>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</si>
  <si>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</si>
  <si>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</si>
  <si>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</si>
  <si>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</si>
  <si>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</si>
  <si>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</si>
  <si>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</si>
  <si>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</si>
  <si>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</si>
  <si>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</si>
  <si>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</si>
  <si>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</si>
  <si>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</si>
  <si>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</si>
  <si>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</si>
  <si>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</si>
  <si>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</si>
  <si>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</si>
  <si>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</si>
  <si>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</si>
  <si>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</si>
  <si>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</si>
  <si>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</si>
  <si>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</si>
  <si>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</si>
  <si>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</si>
  <si>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</si>
  <si>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</si>
  <si>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</si>
  <si>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</si>
  <si>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</si>
  <si>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</si>
  <si>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</si>
  <si>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</si>
  <si>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</si>
  <si>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</si>
  <si>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</si>
  <si>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</si>
  <si>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</si>
  <si>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</si>
  <si>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</si>
  <si>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</si>
  <si>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</si>
  <si>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</si>
  <si>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</si>
  <si>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</si>
  <si>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</si>
  <si>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</si>
  <si>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</si>
  <si>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</si>
  <si>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</si>
  <si>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</si>
  <si>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</si>
  <si>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</si>
  <si>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</si>
  <si>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</si>
  <si>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</si>
  <si>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</si>
  <si>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</si>
  <si>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</si>
  <si>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</si>
  <si>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</si>
  <si>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</si>
  <si>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</si>
  <si>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</si>
  <si>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</si>
  <si>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</si>
  <si>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</si>
  <si>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</si>
  <si>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</si>
  <si>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</si>
  <si>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</si>
  <si>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</si>
  <si>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</si>
  <si>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</si>
  <si>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</si>
  <si>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</si>
  <si>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</si>
  <si>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</si>
  <si>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</si>
  <si>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</si>
  <si>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</si>
  <si>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</si>
  <si>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</si>
  <si>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</si>
  <si>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</si>
  <si>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</si>
  <si>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</si>
  <si>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</si>
  <si>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</si>
  <si>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</si>
  <si>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</si>
  <si>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</si>
  <si>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</si>
  <si>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</si>
  <si>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</si>
  <si>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</si>
  <si>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</si>
  <si>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</si>
  <si>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</si>
  <si>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</si>
  <si>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</si>
  <si>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</si>
  <si>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</si>
  <si>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</si>
  <si>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</si>
  <si>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</si>
  <si>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</si>
  <si>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</si>
  <si>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</si>
  <si>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</si>
  <si>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</si>
  <si>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</si>
  <si>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</si>
  <si>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</si>
  <si>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</si>
  <si>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</si>
  <si>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</si>
  <si>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</si>
  <si>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</si>
  <si>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</si>
  <si>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</si>
  <si>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</si>
  <si>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</si>
  <si>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</si>
  <si>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</si>
  <si>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</si>
  <si>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</si>
  <si>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</si>
  <si>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</si>
  <si>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</si>
  <si>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</si>
  <si>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</si>
  <si>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</si>
  <si>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</si>
  <si>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</si>
  <si>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</si>
  <si>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</si>
  <si>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</si>
  <si>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</si>
  <si>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</si>
  <si>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</si>
  <si>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</si>
  <si>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</si>
  <si>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</si>
  <si>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</si>
  <si>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</si>
  <si>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</si>
  <si>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</si>
  <si>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</si>
  <si>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</si>
  <si>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</si>
  <si>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</si>
  <si>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</si>
  <si>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</si>
  <si>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</si>
  <si>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</si>
  <si>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</si>
  <si>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</si>
  <si>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</si>
  <si>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</si>
  <si>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</si>
  <si>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</si>
  <si>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</si>
  <si>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</si>
  <si>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</si>
  <si>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</si>
  <si>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</si>
  <si>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</si>
  <si>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</si>
  <si>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</si>
  <si>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</si>
  <si>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</si>
  <si>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</si>
  <si>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</si>
  <si>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</si>
  <si>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</si>
  <si>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</si>
  <si>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</si>
  <si>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</si>
  <si>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</si>
  <si>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</si>
  <si>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</si>
  <si>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</si>
  <si>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</si>
  <si>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</si>
  <si>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</si>
  <si>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</si>
  <si>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</si>
  <si>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</si>
  <si>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</si>
  <si>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</si>
  <si>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</si>
  <si>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</si>
  <si>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</si>
  <si>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</si>
  <si>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</si>
  <si>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</si>
  <si>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</si>
  <si>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</si>
  <si>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</si>
  <si>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</si>
  <si>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</si>
  <si>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</si>
  <si>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</si>
  <si>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</si>
  <si>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</si>
  <si>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</si>
  <si>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</si>
  <si>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</si>
  <si>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</si>
  <si>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</si>
  <si>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</si>
  <si>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</si>
  <si>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</si>
  <si>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</si>
  <si>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</si>
  <si>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</si>
  <si>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</si>
  <si>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</si>
  <si>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</si>
  <si>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</si>
  <si>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</si>
  <si>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</si>
  <si>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</si>
  <si>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</si>
  <si>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</si>
  <si>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</si>
  <si>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</si>
  <si>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</si>
  <si>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</si>
  <si>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</si>
  <si>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</si>
  <si>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</si>
  <si>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</si>
  <si>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</si>
  <si>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</si>
  <si>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</si>
  <si>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</si>
  <si>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</si>
  <si>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</si>
  <si>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</si>
  <si>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</si>
  <si>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</si>
  <si>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</si>
  <si>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</si>
  <si>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</si>
  <si>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</si>
  <si>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</si>
  <si>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</si>
  <si>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</si>
  <si>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</si>
  <si>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</si>
  <si>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</si>
  <si>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</si>
  <si>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</si>
  <si>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</si>
  <si>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</si>
  <si>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</si>
  <si>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</si>
  <si>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</si>
  <si>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</si>
  <si>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</si>
  <si>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</si>
  <si>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</si>
  <si>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</si>
  <si>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</si>
  <si>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</si>
  <si>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</si>
  <si>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</si>
  <si>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</si>
  <si>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</si>
  <si>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</si>
  <si>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</si>
  <si>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</si>
  <si>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</si>
  <si>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</si>
  <si>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</si>
  <si>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</si>
  <si>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</si>
  <si>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</si>
  <si>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</si>
  <si>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</si>
  <si>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</si>
  <si>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</si>
  <si>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</si>
  <si>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</si>
  <si>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</si>
  <si>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</si>
  <si>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</si>
  <si>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</si>
  <si>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</si>
  <si>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</si>
  <si>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</si>
  <si>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</si>
  <si>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</si>
  <si>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</si>
  <si>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</si>
  <si>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</si>
  <si>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</si>
  <si>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</si>
  <si>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</si>
  <si>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</si>
  <si>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</si>
  <si>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</si>
  <si>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</si>
  <si>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</si>
  <si>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</si>
  <si>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</si>
  <si>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</si>
  <si>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</si>
  <si>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</si>
  <si>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</si>
  <si>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</si>
  <si>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</si>
  <si>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</si>
  <si>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</si>
  <si>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</si>
  <si>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</si>
  <si>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</si>
  <si>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</si>
  <si>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</si>
  <si>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</si>
  <si>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</si>
  <si>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</si>
  <si>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</si>
  <si>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</si>
  <si>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</si>
  <si>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</si>
  <si>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</si>
  <si>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</si>
  <si>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</si>
  <si>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</si>
  <si>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</si>
  <si>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</si>
  <si>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</si>
  <si>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</si>
  <si>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</si>
  <si>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</si>
  <si>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</si>
  <si>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</si>
  <si>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</si>
  <si>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</si>
  <si>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</si>
  <si>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</si>
  <si>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</si>
  <si>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</si>
  <si>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</si>
  <si>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</si>
  <si>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</si>
  <si>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</si>
  <si>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</si>
  <si>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</si>
  <si>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</si>
  <si>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</si>
  <si>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</si>
  <si>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</si>
  <si>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</si>
  <si>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</si>
  <si>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</si>
  <si>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</si>
  <si>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</si>
  <si>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</si>
  <si>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</si>
  <si>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</si>
  <si>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</si>
  <si>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</si>
  <si>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</si>
  <si>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</si>
  <si>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</si>
  <si>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</si>
  <si>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</si>
  <si>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</si>
  <si>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</si>
  <si>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</si>
  <si>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</si>
  <si>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</si>
  <si>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</si>
  <si>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</si>
  <si>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</si>
  <si>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</si>
  <si>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</si>
  <si>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</si>
  <si>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</si>
  <si>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</si>
  <si>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</si>
  <si>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</si>
  <si>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</si>
  <si>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</si>
  <si>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</si>
  <si>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</si>
  <si>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</si>
  <si>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</si>
  <si>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</si>
  <si>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</si>
  <si>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</si>
  <si>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</si>
  <si>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</si>
  <si>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</si>
  <si>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</si>
  <si>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</si>
  <si>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</si>
  <si>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</si>
  <si>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</si>
  <si>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</si>
  <si>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</si>
  <si>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</si>
  <si>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</si>
  <si>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</si>
  <si>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</si>
  <si>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</si>
  <si>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</si>
  <si>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</si>
  <si>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</si>
  <si>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</si>
  <si>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</si>
  <si>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</si>
  <si>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</si>
  <si>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</si>
  <si>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</si>
  <si>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</si>
  <si>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</si>
  <si>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</si>
  <si>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</si>
  <si>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</si>
  <si>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</si>
  <si>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</si>
  <si>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</si>
  <si>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</si>
  <si>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</si>
  <si>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</si>
  <si>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</si>
  <si>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</si>
  <si>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</si>
  <si>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</si>
  <si>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</si>
  <si>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</si>
  <si>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</si>
  <si>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</si>
  <si>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</si>
  <si>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</si>
  <si>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</si>
  <si>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</si>
  <si>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</si>
  <si>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</si>
  <si>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</si>
  <si>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</si>
  <si>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</si>
  <si>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</si>
  <si>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</si>
  <si>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</si>
  <si>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</si>
  <si>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</si>
  <si>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</si>
  <si>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</si>
  <si>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</si>
  <si>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</si>
  <si>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</si>
  <si>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</si>
  <si>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</si>
  <si>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</si>
  <si>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</si>
  <si>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</si>
  <si>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</si>
  <si>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</si>
  <si>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</si>
  <si>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</si>
  <si>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</si>
  <si>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</si>
  <si>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</si>
  <si>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</si>
  <si>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</si>
  <si>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</si>
  <si>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</si>
  <si>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</si>
  <si>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</si>
  <si>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</si>
  <si>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</si>
  <si>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</si>
  <si>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</si>
  <si>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</si>
  <si>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</si>
  <si>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</si>
  <si>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</si>
  <si>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</si>
  <si>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</si>
  <si>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</si>
  <si>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</si>
  <si>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</si>
  <si>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</si>
  <si>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</si>
  <si>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</si>
  <si>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</si>
  <si>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</si>
  <si>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</si>
  <si>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</si>
  <si>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</si>
  <si>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</si>
  <si>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</si>
  <si>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</si>
  <si>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</si>
  <si>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</si>
  <si>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</si>
  <si>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</si>
  <si>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</si>
  <si>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</si>
  <si>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</si>
  <si>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</si>
  <si>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</si>
  <si>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</si>
  <si>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</si>
  <si>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</si>
  <si>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</si>
  <si>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</si>
  <si>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</si>
  <si>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</si>
  <si>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</si>
  <si>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</si>
  <si>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</si>
  <si>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</si>
  <si>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</si>
  <si>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</si>
  <si>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</si>
  <si>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</si>
  <si>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</si>
  <si>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</si>
  <si>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</si>
  <si>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</si>
  <si>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</si>
  <si>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</si>
  <si>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</si>
  <si>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</si>
  <si>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</si>
  <si>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</si>
  <si>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</si>
  <si>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</si>
  <si>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</si>
  <si>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</si>
  <si>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</si>
  <si>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</si>
  <si>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</si>
  <si>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</si>
  <si>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</si>
  <si>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</si>
  <si>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</si>
  <si>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</si>
  <si>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</si>
  <si>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</si>
  <si>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</si>
  <si>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</si>
  <si>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</si>
  <si>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</si>
  <si>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</si>
  <si>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</si>
  <si>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</si>
  <si>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</si>
  <si>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</si>
  <si>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</si>
  <si>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</si>
  <si>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</si>
  <si>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</si>
  <si>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</si>
  <si>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</si>
  <si>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</si>
  <si>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</si>
  <si>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</si>
  <si>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</si>
  <si>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</si>
  <si>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</si>
  <si>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</si>
  <si>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</si>
  <si>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</si>
  <si>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</si>
  <si>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</si>
  <si>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</si>
  <si>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</si>
  <si>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</si>
  <si>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</si>
  <si>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</si>
  <si>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</si>
  <si>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</si>
  <si>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</si>
  <si>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</si>
  <si>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</si>
  <si>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</si>
  <si>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</si>
  <si>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</si>
  <si>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</si>
  <si>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</si>
  <si>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</si>
  <si>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</si>
  <si>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</si>
  <si>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</si>
  <si>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</si>
  <si>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</si>
  <si>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</si>
  <si>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</si>
  <si>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</si>
  <si>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</si>
  <si>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</si>
  <si>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</si>
  <si>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</si>
  <si>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</si>
  <si>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</si>
  <si>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</si>
  <si>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</si>
  <si>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</si>
  <si>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</si>
  <si>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</si>
  <si>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</si>
  <si>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</si>
  <si>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</si>
  <si>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</si>
  <si>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</si>
  <si>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</si>
  <si>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</si>
  <si>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</si>
  <si>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</si>
  <si>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</si>
  <si>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</si>
  <si>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</si>
  <si>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</si>
  <si>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</si>
  <si>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</si>
  <si>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</si>
  <si>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</si>
  <si>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</si>
  <si>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</si>
  <si>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</si>
  <si>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</si>
  <si>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</si>
  <si>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</si>
  <si>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</si>
  <si>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</si>
  <si>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</si>
  <si>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</si>
  <si>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</si>
  <si>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</si>
  <si>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</si>
  <si>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</si>
  <si>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</si>
  <si>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</si>
  <si>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</si>
  <si>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</si>
  <si>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</si>
  <si>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</si>
  <si>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</si>
  <si>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</si>
  <si>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</si>
  <si>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</si>
  <si>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</si>
  <si>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</si>
  <si>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</si>
  <si>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</si>
  <si>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</si>
  <si>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</si>
  <si>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</si>
  <si>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</si>
  <si>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</si>
  <si>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</si>
  <si>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</si>
  <si>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</si>
  <si>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</si>
  <si>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</si>
  <si>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</si>
  <si>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</si>
  <si>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</si>
  <si>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</si>
  <si>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</si>
  <si>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</si>
  <si>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</si>
  <si>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</si>
  <si>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</si>
  <si>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</si>
  <si>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</si>
  <si>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</si>
  <si>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</si>
  <si>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</si>
  <si>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</si>
  <si>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</si>
  <si>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</si>
  <si>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</si>
  <si>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</si>
  <si>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</si>
  <si>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</si>
  <si>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</si>
  <si>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</si>
  <si>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</si>
  <si>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</si>
  <si>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</si>
  <si>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</si>
  <si>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</si>
  <si>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</si>
  <si>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</si>
  <si>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</si>
  <si>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</si>
  <si>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</si>
  <si>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</si>
  <si>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</si>
  <si>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</si>
  <si>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</si>
  <si>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</si>
  <si>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</si>
  <si>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</si>
  <si>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</si>
  <si>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</si>
  <si>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</si>
  <si>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</si>
  <si>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</si>
  <si>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</si>
  <si>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</si>
  <si>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</si>
  <si>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</si>
  <si>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</si>
  <si>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</si>
  <si>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</si>
  <si>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</si>
  <si>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</si>
  <si>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</si>
  <si>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</si>
  <si>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</si>
  <si>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</si>
  <si>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</si>
  <si>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</si>
  <si>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</si>
  <si>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</si>
  <si>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</si>
  <si>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</si>
  <si>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</si>
  <si>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</si>
  <si>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</si>
  <si>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</si>
  <si>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</si>
  <si>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</si>
  <si>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</si>
  <si>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</si>
  <si>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</si>
  <si>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</si>
  <si>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</si>
  <si>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</si>
  <si>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</si>
  <si>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</si>
  <si>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</si>
  <si>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</si>
  <si>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</si>
  <si>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</si>
  <si>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</si>
  <si>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</si>
  <si>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</si>
  <si>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</si>
  <si>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</si>
  <si>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</si>
  <si>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</si>
  <si>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</si>
  <si>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</si>
  <si>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</si>
  <si>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</si>
  <si>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</si>
  <si>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</si>
  <si>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</si>
  <si>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</si>
  <si>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</si>
  <si>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</si>
  <si>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</si>
  <si>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</si>
  <si>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</si>
  <si>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</si>
  <si>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</si>
  <si>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</si>
  <si>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</si>
  <si>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</si>
  <si>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</si>
  <si>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</si>
  <si>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</si>
  <si>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</si>
  <si>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</si>
  <si>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</si>
  <si>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</si>
  <si>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</si>
  <si>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</si>
  <si>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</si>
  <si>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</si>
  <si>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</si>
  <si>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</si>
  <si>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</si>
  <si>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</si>
  <si>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</si>
  <si>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</si>
  <si>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</si>
  <si>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</si>
  <si>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</si>
  <si>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</si>
  <si>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</si>
  <si>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</si>
  <si>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</si>
  <si>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</si>
  <si>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</si>
  <si>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</si>
  <si>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</si>
  <si>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</si>
  <si>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</si>
  <si>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</si>
  <si>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</si>
  <si>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</si>
  <si>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</si>
  <si>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</si>
  <si>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</si>
  <si>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</si>
  <si>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</si>
  <si>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</si>
  <si>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</si>
  <si>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</si>
  <si>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</si>
  <si>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</si>
  <si>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</si>
  <si>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</si>
  <si>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</si>
  <si>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</si>
  <si>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</si>
  <si>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</si>
  <si>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</si>
  <si>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</si>
  <si>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</si>
  <si>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</si>
  <si>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</si>
  <si>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</si>
  <si>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</si>
  <si>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</si>
  <si>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</si>
  <si>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</si>
  <si>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</si>
  <si>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</si>
  <si>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</si>
  <si>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</si>
  <si>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</si>
  <si>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</si>
  <si>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</si>
  <si>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</si>
  <si>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</si>
  <si>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</si>
  <si>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</si>
  <si>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</si>
  <si>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</si>
  <si>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</si>
  <si>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</si>
  <si>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</si>
  <si>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</si>
  <si>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</si>
  <si>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</si>
  <si>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</si>
  <si>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</si>
  <si>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</si>
  <si>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</si>
  <si>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</si>
  <si>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</si>
  <si>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</si>
  <si>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</si>
  <si>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</si>
  <si>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</si>
  <si>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</si>
  <si>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</si>
  <si>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</si>
  <si>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</si>
  <si>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</si>
  <si>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</si>
  <si>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</si>
  <si>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</si>
  <si>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</si>
  <si>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</si>
  <si>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</si>
  <si>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</si>
  <si>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</si>
  <si>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</si>
  <si>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</si>
  <si>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</si>
  <si>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</si>
  <si>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</si>
  <si>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</si>
  <si>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</si>
  <si>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</si>
  <si>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</si>
  <si>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</si>
  <si>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</si>
  <si>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</si>
  <si>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</si>
  <si>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</si>
  <si>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</si>
  <si>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</si>
  <si>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</si>
  <si>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</si>
  <si>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</si>
  <si>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</si>
  <si>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</si>
  <si>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</si>
  <si>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</si>
  <si>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</si>
  <si>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</si>
  <si>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</si>
  <si>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</si>
  <si>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</si>
  <si>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</si>
  <si>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</si>
  <si>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</si>
  <si>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</si>
  <si>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</si>
  <si>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</si>
  <si>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</si>
  <si>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</si>
  <si>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</si>
  <si>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</si>
  <si>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</si>
  <si>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</si>
  <si>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</si>
  <si>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</si>
  <si>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</si>
  <si>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</si>
  <si>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</si>
  <si>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</si>
  <si>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</si>
  <si>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</si>
  <si>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</si>
  <si>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</si>
  <si>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</si>
  <si>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</si>
  <si>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</si>
  <si>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</si>
  <si>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</si>
  <si>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</si>
  <si>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</si>
  <si>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</si>
  <si>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</si>
  <si>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</si>
  <si>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</si>
  <si>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</si>
  <si>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</si>
  <si>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</si>
  <si>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</si>
  <si>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</si>
  <si>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</si>
  <si>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</si>
  <si>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</si>
  <si>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</si>
  <si>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</si>
  <si>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</si>
  <si>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</si>
  <si>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</si>
  <si>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</si>
  <si>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</si>
  <si>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</si>
  <si>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</si>
  <si>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</si>
  <si>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</si>
  <si>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</si>
  <si>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</si>
  <si>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</si>
  <si>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</si>
  <si>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</si>
  <si>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</si>
  <si>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</si>
  <si>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</si>
  <si>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</si>
  <si>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</si>
  <si>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</si>
  <si>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</si>
  <si>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</si>
  <si>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</si>
  <si>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</si>
  <si>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</si>
  <si>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</si>
  <si>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</si>
  <si>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</si>
  <si>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</si>
  <si>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</si>
  <si>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</si>
  <si>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</si>
  <si>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</si>
  <si>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</si>
  <si>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</si>
  <si>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</si>
  <si>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</si>
  <si>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</si>
  <si>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</si>
  <si>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</si>
  <si>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</si>
  <si>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</si>
  <si>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</si>
  <si>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</si>
  <si>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</si>
  <si>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</si>
  <si>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</si>
  <si>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</si>
  <si>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</si>
  <si>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</si>
  <si>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</si>
  <si>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</si>
  <si>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</si>
  <si>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</si>
  <si>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</si>
  <si>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</si>
  <si>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</si>
  <si>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</si>
  <si>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</si>
  <si>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</si>
  <si>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</si>
  <si>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</si>
  <si>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</si>
  <si>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</si>
  <si>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</si>
  <si>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</si>
  <si>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</si>
  <si>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</si>
  <si>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</si>
  <si>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</si>
  <si>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</si>
  <si>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</si>
  <si>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</si>
  <si>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</si>
  <si>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</si>
  <si>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</si>
  <si>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</si>
  <si>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</si>
  <si>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</si>
  <si>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</si>
  <si>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</si>
  <si>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</si>
  <si>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</si>
  <si>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</si>
  <si>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</si>
  <si>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</si>
  <si>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</si>
  <si>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</si>
  <si>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</si>
  <si>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</si>
  <si>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</si>
  <si>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</si>
  <si>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</si>
  <si>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</si>
  <si>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</si>
  <si>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</si>
  <si>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</si>
  <si>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</si>
  <si>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</si>
  <si>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</si>
  <si>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</si>
  <si>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</si>
  <si>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</si>
  <si>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</si>
  <si>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</si>
  <si>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</si>
  <si>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</si>
  <si>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</si>
  <si>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</si>
  <si>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</si>
  <si>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</si>
  <si>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</si>
  <si>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</si>
  <si>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</si>
  <si>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</si>
  <si>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</si>
  <si>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</si>
  <si>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</si>
  <si>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</si>
  <si>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</si>
  <si>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</si>
  <si>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</si>
  <si>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</si>
  <si>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</si>
  <si>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</si>
  <si>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</si>
  <si>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</si>
  <si>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</si>
  <si>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</si>
  <si>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</si>
  <si>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</si>
  <si>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</si>
  <si>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</si>
  <si>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</si>
  <si>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</si>
  <si>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</si>
  <si>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</si>
  <si>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</si>
  <si>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</si>
  <si>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</si>
  <si>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</si>
  <si>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</si>
  <si>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</si>
  <si>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</si>
  <si>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</si>
  <si>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</si>
  <si>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</si>
  <si>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</si>
  <si>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</si>
  <si>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</si>
  <si>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</si>
  <si>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</si>
  <si>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</si>
  <si>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</si>
  <si>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</si>
  <si>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</si>
  <si>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</si>
  <si>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</si>
  <si>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</si>
  <si>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</si>
  <si>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</si>
  <si>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</si>
  <si>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</si>
  <si>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</si>
  <si>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</si>
  <si>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</si>
  <si>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</si>
  <si>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</si>
  <si>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</si>
  <si>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</si>
  <si>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</si>
  <si>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</si>
  <si>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</si>
  <si>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</si>
  <si>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</si>
  <si>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</si>
  <si>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</si>
  <si>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</si>
  <si>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</si>
  <si>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</si>
  <si>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</si>
  <si>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</si>
  <si>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</si>
  <si>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</si>
  <si>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</si>
  <si>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</si>
  <si>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</si>
  <si>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</si>
  <si>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</si>
  <si>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</si>
  <si>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</si>
  <si>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</si>
  <si>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</si>
  <si>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</si>
  <si>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</si>
  <si>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</si>
  <si>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</si>
  <si>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</si>
  <si>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</si>
  <si>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</si>
  <si>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</si>
  <si>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</si>
  <si>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</si>
  <si>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</si>
  <si>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</si>
  <si>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</si>
  <si>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</si>
  <si>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</si>
  <si>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</si>
  <si>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</si>
  <si>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</si>
  <si>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</si>
  <si>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</si>
  <si>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</si>
  <si>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</si>
  <si>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</si>
  <si>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</si>
  <si>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</si>
  <si>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</si>
  <si>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</si>
  <si>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</si>
  <si>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</si>
  <si>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</si>
  <si>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</si>
  <si>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</si>
  <si>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</si>
  <si>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</si>
  <si>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</si>
  <si>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</si>
  <si>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</si>
  <si>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</si>
  <si>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</si>
  <si>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</si>
  <si>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</si>
  <si>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</si>
  <si>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</si>
  <si>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</si>
  <si>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</si>
  <si>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</si>
  <si>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</si>
  <si>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</si>
  <si>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</si>
  <si>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</si>
  <si>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</si>
  <si>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</si>
  <si>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</si>
  <si>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</si>
  <si>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</si>
  <si>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</si>
  <si>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</si>
  <si>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</si>
  <si>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</si>
  <si>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</si>
  <si>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</si>
  <si>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</si>
  <si>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</si>
  <si>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</si>
  <si>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</si>
  <si>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</si>
  <si>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</si>
  <si>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</si>
  <si>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</si>
  <si>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</si>
  <si>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</si>
  <si>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</si>
  <si>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</si>
  <si>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</si>
  <si>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</si>
  <si>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</si>
  <si>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</si>
  <si>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</si>
  <si>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</si>
  <si>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</si>
  <si>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</si>
  <si>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</si>
  <si>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</si>
  <si>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</si>
  <si>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</si>
  <si>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</si>
  <si>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</si>
  <si>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</si>
  <si>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</si>
  <si>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</si>
  <si>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</si>
  <si>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</si>
  <si>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</si>
  <si>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</si>
  <si>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</si>
  <si>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</si>
  <si>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</si>
  <si>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</si>
  <si>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</si>
  <si>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</si>
  <si>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</si>
  <si>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</si>
  <si>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</si>
  <si>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</si>
  <si>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</si>
  <si>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</si>
  <si>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</si>
  <si>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</si>
  <si>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</si>
  <si>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</si>
  <si>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</si>
  <si>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</si>
  <si>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</si>
  <si>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</si>
  <si>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</si>
  <si>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</si>
  <si>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</si>
  <si>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</si>
  <si>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</si>
  <si>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</si>
  <si>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</si>
  <si>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</si>
  <si>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</si>
  <si>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</si>
  <si>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</si>
  <si>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</si>
  <si>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</si>
  <si>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</si>
  <si>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</si>
  <si>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</si>
  <si>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</si>
  <si>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</si>
  <si>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</si>
  <si>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</si>
  <si>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</si>
  <si>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</si>
  <si>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</si>
  <si>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</si>
  <si>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</si>
  <si>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</si>
  <si>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</si>
  <si>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</si>
  <si>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</si>
  <si>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</si>
  <si>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</si>
  <si>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</si>
  <si>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</si>
  <si>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</si>
  <si>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</si>
  <si>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</si>
  <si>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</si>
  <si>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</si>
  <si>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</si>
  <si>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</si>
  <si>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</si>
  <si>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</si>
  <si>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</si>
  <si>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</si>
  <si>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</si>
  <si>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</si>
  <si>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</si>
  <si>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</si>
  <si>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</si>
  <si>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</si>
  <si>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</si>
  <si>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</si>
  <si>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</si>
  <si>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</si>
  <si>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</si>
  <si>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</si>
  <si>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</si>
  <si>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</si>
  <si>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</si>
  <si>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</si>
  <si>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</si>
  <si>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</si>
  <si>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</si>
  <si>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</si>
  <si>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</si>
  <si>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</si>
  <si>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</si>
  <si>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</si>
  <si>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</si>
  <si>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</si>
  <si>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</si>
  <si>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</si>
  <si>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</si>
  <si>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</si>
  <si>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</si>
  <si>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</si>
  <si>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</si>
  <si>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</si>
  <si>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</si>
  <si>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</si>
  <si>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</si>
  <si>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</si>
  <si>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</si>
  <si>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</si>
  <si>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</si>
  <si>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</si>
  <si>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</si>
  <si>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</si>
  <si>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</si>
  <si>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</si>
  <si>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</si>
  <si>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</si>
  <si>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</si>
  <si>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</si>
  <si>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</si>
  <si>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</si>
  <si>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</si>
  <si>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</si>
  <si>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</si>
  <si>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</si>
  <si>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</si>
  <si>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</si>
  <si>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</si>
  <si>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</si>
  <si>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</si>
  <si>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</si>
  <si>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</si>
  <si>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</si>
  <si>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</si>
  <si>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</si>
  <si>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</si>
  <si>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</si>
  <si>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</si>
  <si>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</si>
  <si>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</si>
  <si>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</si>
  <si>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</si>
  <si>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</si>
  <si>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</si>
  <si>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</si>
  <si>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</si>
  <si>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</si>
  <si>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</si>
  <si>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</si>
  <si>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</si>
  <si>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</si>
  <si>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</si>
  <si>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</si>
  <si>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</si>
  <si>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</si>
  <si>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</si>
  <si>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</si>
  <si>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</si>
  <si>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</si>
  <si>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</si>
  <si>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</si>
  <si>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</si>
  <si>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</si>
  <si>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</si>
  <si>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</si>
  <si>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</si>
  <si>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</si>
  <si>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</si>
  <si>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</si>
  <si>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</si>
  <si>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</si>
  <si>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</si>
  <si>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</si>
  <si>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</si>
  <si>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</si>
  <si>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</si>
  <si>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</si>
  <si>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</si>
  <si>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</si>
  <si>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</si>
  <si>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</si>
  <si>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</si>
  <si>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</si>
  <si>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</si>
  <si>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</si>
  <si>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</si>
  <si>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</si>
  <si>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</si>
  <si>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</si>
  <si>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</si>
  <si>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</si>
  <si>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</si>
  <si>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</si>
  <si>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</si>
  <si>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</si>
  <si>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</si>
  <si>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</si>
  <si>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</si>
  <si>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</si>
  <si>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</si>
  <si>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</si>
  <si>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</si>
  <si>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</si>
  <si>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</si>
  <si>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</si>
  <si>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</si>
  <si>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</si>
  <si>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</si>
  <si>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</si>
  <si>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</si>
  <si>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</si>
  <si>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</si>
  <si>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</si>
  <si>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</si>
  <si>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</si>
  <si>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</si>
  <si>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</si>
  <si>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</si>
  <si>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</si>
  <si>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</si>
  <si>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</si>
  <si>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</si>
  <si>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</si>
  <si>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</si>
  <si>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</si>
  <si>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</si>
  <si>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</si>
  <si>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</si>
  <si>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</si>
  <si>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</si>
  <si>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</si>
  <si>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</si>
  <si>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</si>
  <si>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</si>
  <si>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</si>
  <si>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</si>
  <si>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</si>
  <si>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</si>
  <si>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</si>
  <si>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</si>
  <si>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</si>
  <si>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</si>
  <si>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</si>
  <si>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</si>
  <si>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</si>
  <si>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</si>
  <si>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</si>
  <si>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</si>
  <si>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</si>
  <si>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</si>
  <si>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</si>
  <si>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</si>
  <si>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</si>
  <si>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</si>
  <si>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</si>
  <si>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</si>
  <si>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</si>
  <si>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</si>
  <si>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</si>
  <si>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</si>
  <si>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</si>
  <si>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</si>
  <si>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</si>
  <si>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</si>
  <si>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</si>
  <si>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</si>
  <si>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</si>
  <si>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</si>
  <si>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</si>
  <si>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</si>
  <si>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</si>
  <si>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</si>
  <si>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</si>
  <si>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</si>
  <si>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</si>
  <si>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</si>
  <si>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</si>
  <si>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</si>
  <si>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</si>
  <si>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</si>
  <si>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</si>
  <si>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</si>
  <si>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</si>
  <si>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</si>
  <si>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</si>
  <si>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</si>
  <si>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</si>
  <si>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</si>
  <si>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</si>
  <si>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</si>
  <si>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</si>
  <si>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</si>
  <si>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</si>
  <si>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</si>
  <si>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</si>
  <si>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</si>
  <si>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</si>
  <si>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</si>
  <si>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</si>
  <si>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</si>
  <si>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</si>
  <si>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</si>
  <si>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</si>
  <si>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</si>
  <si>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</si>
  <si>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</si>
  <si>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</si>
  <si>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</si>
  <si>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</si>
  <si>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</si>
  <si>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</si>
  <si>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</si>
  <si>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</si>
  <si>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</si>
  <si>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</si>
  <si>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</si>
  <si>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</si>
  <si>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</si>
  <si>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</si>
  <si>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</si>
  <si>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</si>
  <si>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</si>
  <si>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</si>
  <si>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</si>
  <si>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</si>
  <si>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</si>
  <si>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</si>
  <si>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</si>
  <si>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</si>
  <si>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</si>
  <si>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</si>
  <si>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</si>
  <si>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</si>
  <si>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</si>
  <si>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</si>
  <si>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</si>
  <si>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</si>
  <si>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</si>
  <si>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</si>
  <si>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</si>
  <si>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</si>
  <si>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</si>
  <si>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</si>
  <si>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</si>
  <si>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</si>
  <si>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</si>
  <si>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</si>
  <si>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</si>
  <si>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</si>
  <si>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</si>
  <si>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</si>
  <si>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</si>
  <si>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</si>
  <si>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</si>
  <si>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</si>
  <si>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</si>
  <si>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</si>
  <si>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</si>
  <si>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</si>
  <si>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</si>
  <si>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</si>
  <si>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</si>
  <si>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</si>
  <si>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</si>
  <si>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</si>
  <si>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</si>
  <si>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</si>
  <si>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</si>
  <si>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</si>
  <si>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</si>
  <si>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</si>
  <si>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</si>
  <si>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</si>
  <si>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</si>
  <si>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</si>
  <si>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</si>
  <si>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</si>
  <si>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</si>
  <si>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</si>
  <si>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</si>
  <si>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</si>
  <si>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</si>
  <si>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</si>
  <si>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</si>
  <si>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</si>
  <si>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</si>
  <si>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</si>
  <si>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</si>
  <si>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</si>
  <si>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</si>
  <si>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</si>
  <si>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</si>
  <si>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</si>
  <si>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</si>
  <si>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</si>
  <si>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</si>
  <si>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</si>
  <si>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</si>
  <si>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</si>
  <si>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</si>
  <si>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</si>
  <si>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</si>
  <si>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</si>
  <si>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</si>
  <si>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</si>
  <si>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</si>
  <si>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</si>
  <si>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</si>
  <si>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</si>
  <si>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</si>
  <si>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</si>
  <si>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</si>
  <si>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</si>
  <si>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</si>
  <si>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</si>
  <si>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</si>
  <si>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</si>
  <si>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</si>
  <si>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</si>
  <si>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</si>
  <si>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</si>
  <si>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</si>
  <si>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</si>
  <si>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</si>
  <si>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</si>
  <si>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</si>
  <si>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</si>
  <si>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</si>
  <si>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</si>
  <si>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</si>
  <si>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</si>
  <si>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</si>
  <si>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</si>
  <si>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</si>
  <si>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</si>
  <si>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</si>
  <si>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</si>
  <si>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</si>
  <si>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</si>
  <si>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</si>
  <si>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</si>
  <si>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</si>
  <si>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</si>
  <si>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</si>
  <si>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</si>
  <si>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</si>
  <si>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</si>
  <si>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</si>
  <si>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</si>
  <si>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</si>
  <si>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</si>
  <si>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</si>
  <si>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</si>
  <si>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</si>
  <si>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</si>
  <si>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</si>
  <si>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</si>
  <si>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</si>
  <si>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</si>
  <si>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</si>
  <si>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</si>
  <si>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</si>
  <si>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</si>
  <si>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</si>
  <si>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</si>
  <si>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</si>
  <si>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</si>
  <si>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</si>
  <si>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</si>
  <si>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</si>
  <si>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</si>
  <si>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</si>
  <si>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</si>
  <si>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</si>
  <si>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</si>
  <si>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</si>
  <si>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</si>
  <si>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</si>
  <si>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</si>
  <si>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</si>
  <si>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</si>
  <si>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</si>
  <si>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</si>
  <si>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</si>
  <si>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</si>
  <si>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</si>
  <si>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</si>
  <si>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</si>
  <si>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</si>
  <si>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</si>
  <si>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</si>
  <si>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</si>
  <si>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</si>
  <si>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</si>
  <si>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</si>
  <si>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</si>
  <si>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</si>
  <si>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</si>
  <si>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</si>
  <si>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</si>
  <si>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</si>
  <si>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</si>
  <si>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</si>
  <si>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</si>
  <si>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</si>
  <si>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</si>
  <si>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</si>
  <si>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</si>
  <si>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</si>
  <si>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</si>
  <si>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</si>
  <si>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</si>
  <si>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</si>
  <si>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</si>
  <si>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</si>
  <si>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</si>
  <si>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</si>
  <si>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</si>
  <si>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</si>
  <si>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</si>
  <si>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</si>
  <si>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</si>
  <si>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</si>
  <si>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</si>
  <si>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</si>
  <si>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</si>
  <si>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</si>
  <si>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</si>
  <si>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</si>
  <si>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</si>
  <si>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</si>
  <si>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</si>
  <si>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</si>
  <si>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</si>
  <si>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</si>
  <si>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</si>
  <si>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</si>
  <si>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</si>
  <si>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</si>
  <si>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</si>
  <si>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</si>
  <si>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</si>
  <si>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</si>
  <si>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</si>
  <si>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</si>
  <si>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</si>
  <si>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</si>
  <si>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</si>
  <si>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</si>
  <si>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</si>
  <si>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</si>
  <si>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</si>
  <si>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</si>
  <si>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</si>
  <si>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</si>
  <si>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</si>
  <si>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</si>
  <si>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</si>
  <si>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</si>
  <si>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</si>
  <si>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</si>
  <si>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</si>
  <si>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</si>
  <si>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</si>
  <si>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</si>
  <si>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</si>
  <si>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</si>
  <si>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</si>
  <si>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</si>
  <si>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</si>
  <si>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</si>
  <si>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</si>
  <si>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</si>
  <si>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</si>
  <si>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</si>
  <si>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</si>
  <si>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</si>
  <si>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</si>
  <si>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</si>
  <si>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</si>
  <si>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</si>
  <si>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</si>
  <si>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</si>
  <si>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</si>
  <si>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</si>
  <si>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</si>
  <si>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</si>
  <si>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</si>
  <si>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</si>
  <si>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</si>
  <si>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</si>
  <si>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</si>
  <si>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</si>
  <si>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</si>
  <si>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</si>
  <si>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</si>
  <si>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</si>
  <si>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</si>
  <si>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</si>
  <si>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</si>
  <si>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</si>
  <si>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</si>
  <si>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</si>
  <si>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</si>
  <si>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</si>
  <si>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</si>
  <si>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</si>
  <si>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</si>
  <si>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</si>
  <si>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</si>
  <si>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</si>
  <si>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</si>
  <si>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</si>
  <si>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</si>
  <si>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</si>
  <si>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</si>
  <si>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</si>
  <si>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</si>
  <si>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</si>
  <si>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</si>
  <si>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</si>
  <si>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</si>
  <si>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</si>
  <si>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</si>
  <si>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</si>
  <si>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</si>
  <si>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</si>
  <si>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</si>
  <si>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</si>
  <si>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</si>
  <si>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</si>
  <si>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</si>
  <si>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</si>
  <si>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</si>
  <si>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</si>
  <si>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</si>
  <si>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</si>
  <si>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</si>
  <si>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</si>
  <si>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</si>
  <si>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</si>
  <si>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</si>
  <si>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</si>
  <si>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</si>
  <si>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</si>
  <si>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</si>
  <si>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</si>
  <si>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</si>
  <si>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</si>
  <si>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</si>
  <si>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</si>
  <si>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</si>
  <si>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</si>
  <si>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</si>
  <si>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</si>
  <si>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</si>
  <si>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</si>
  <si>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</si>
  <si>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</si>
  <si>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</si>
  <si>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</si>
  <si>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</si>
  <si>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</si>
  <si>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</si>
  <si>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</si>
  <si>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</si>
  <si>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</si>
  <si>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</si>
  <si>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</si>
  <si>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</si>
  <si>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</si>
  <si>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</si>
  <si>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</si>
  <si>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</si>
  <si>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</si>
  <si>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</si>
  <si>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</si>
  <si>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</si>
  <si>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</si>
  <si>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</si>
  <si>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</si>
  <si>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</si>
  <si>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</si>
  <si>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</si>
  <si>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</si>
  <si>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</si>
  <si>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</si>
  <si>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</si>
  <si>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</si>
  <si>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</si>
  <si>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</si>
  <si>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</si>
  <si>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</si>
  <si>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</si>
  <si>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</si>
  <si>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</si>
  <si>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</si>
  <si>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</si>
  <si>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</si>
  <si>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</si>
  <si>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</si>
  <si>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</si>
  <si>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</si>
  <si>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</si>
  <si>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</si>
  <si>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</si>
  <si>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</si>
  <si>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</si>
  <si>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</si>
  <si>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</si>
  <si>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</si>
  <si>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</si>
  <si>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</si>
  <si>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</si>
  <si>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</si>
  <si>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</si>
  <si>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</si>
  <si>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</si>
  <si>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</si>
  <si>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</si>
  <si>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</si>
  <si>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</si>
  <si>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</si>
  <si>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</si>
  <si>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</si>
  <si>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</si>
  <si>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</si>
  <si>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</si>
  <si>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</si>
  <si>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</si>
  <si>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</si>
  <si>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</si>
  <si>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</si>
  <si>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</si>
  <si>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</si>
  <si>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</si>
  <si>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</si>
  <si>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</si>
  <si>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</si>
  <si>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</si>
  <si>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</si>
  <si>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</si>
  <si>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</si>
  <si>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</si>
  <si>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</si>
  <si>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</si>
  <si>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</si>
  <si>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</si>
  <si>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</si>
  <si>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</si>
  <si>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</si>
  <si>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</si>
  <si>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</si>
  <si>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</si>
  <si>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</si>
  <si>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</si>
  <si>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</si>
  <si>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</si>
  <si>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</si>
  <si>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</si>
  <si>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</si>
  <si>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</si>
  <si>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</si>
  <si>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</si>
  <si>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</si>
  <si>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</si>
  <si>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</si>
  <si>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</si>
  <si>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</si>
  <si>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</si>
  <si>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</si>
  <si>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</si>
  <si>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</si>
  <si>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</si>
  <si>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</si>
  <si>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</si>
  <si>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</si>
  <si>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</si>
  <si>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</si>
  <si>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</si>
  <si>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</si>
  <si>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</si>
  <si>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</si>
  <si>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</si>
  <si>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</si>
  <si>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</si>
  <si>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</si>
  <si>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</si>
  <si>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</si>
  <si>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</si>
  <si>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</si>
  <si>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</si>
  <si>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</si>
  <si>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</si>
  <si>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</si>
  <si>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</si>
  <si>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</si>
  <si>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</si>
  <si>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</si>
  <si>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</si>
  <si>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</si>
  <si>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</si>
  <si>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</si>
  <si>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</si>
  <si>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</si>
  <si>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</si>
  <si>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</si>
  <si>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</si>
  <si>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</si>
  <si>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</si>
  <si>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</si>
  <si>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</si>
  <si>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</si>
  <si>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</si>
  <si>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</si>
  <si>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</si>
  <si>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</si>
  <si>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</si>
  <si>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</si>
  <si>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</si>
  <si>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</si>
  <si>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</si>
  <si>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</si>
  <si>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</si>
  <si>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</si>
  <si>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</si>
  <si>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</si>
  <si>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</si>
  <si>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</si>
  <si>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</si>
  <si>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</si>
  <si>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</si>
  <si>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</si>
  <si>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</si>
  <si>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</si>
  <si>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</si>
  <si>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</si>
  <si>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</si>
  <si>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</si>
  <si>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</si>
  <si>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</si>
  <si>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</si>
  <si>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</si>
  <si>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</si>
  <si>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</si>
  <si>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</si>
  <si>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</si>
  <si>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</si>
  <si>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</si>
  <si>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</si>
  <si>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</si>
  <si>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</si>
  <si>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</si>
  <si>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</si>
  <si>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</si>
  <si>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</si>
  <si>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</si>
  <si>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</si>
  <si>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</si>
  <si>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</si>
  <si>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</si>
  <si>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</si>
  <si>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</si>
  <si>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</si>
  <si>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</si>
  <si>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</si>
  <si>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</si>
  <si>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</si>
  <si>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</si>
  <si>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</si>
  <si>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</si>
  <si>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</si>
  <si>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</si>
  <si>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</si>
  <si>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</si>
  <si>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</si>
  <si>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</si>
  <si>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</si>
  <si>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</si>
  <si>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</si>
  <si>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</si>
  <si>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</si>
  <si>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</si>
  <si>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</si>
  <si>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</si>
  <si>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</si>
  <si>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</si>
  <si>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</si>
  <si>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</si>
  <si>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</si>
  <si>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</si>
  <si>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</si>
  <si>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</si>
  <si>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</si>
  <si>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</si>
  <si>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</si>
  <si>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</si>
  <si>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</si>
  <si>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</si>
  <si>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</si>
  <si>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</si>
  <si>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</si>
  <si>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</si>
  <si>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</si>
  <si>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</si>
  <si>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</si>
  <si>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</si>
  <si>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</si>
  <si>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</si>
  <si>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</si>
  <si>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</si>
  <si>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</si>
  <si>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</si>
  <si>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</si>
  <si>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</si>
  <si>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</si>
  <si>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</si>
  <si>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</si>
  <si>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</si>
  <si>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</si>
  <si>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</si>
  <si>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</si>
  <si>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</si>
  <si>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</si>
  <si>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</si>
  <si>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</si>
  <si>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</si>
  <si>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</si>
  <si>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</si>
  <si>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</si>
  <si>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</si>
  <si>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</si>
  <si>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</si>
  <si>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</si>
  <si>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</si>
  <si>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</si>
  <si>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</si>
  <si>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</si>
  <si>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</si>
  <si>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</si>
  <si>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</si>
  <si>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</si>
  <si>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</si>
  <si>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</si>
  <si>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</si>
  <si>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</si>
  <si>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</si>
  <si>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</si>
  <si>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</si>
  <si>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</si>
  <si>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</si>
  <si>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</si>
  <si>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</si>
  <si>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</si>
  <si>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</si>
  <si>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</si>
  <si>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</si>
  <si>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</si>
  <si>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</si>
  <si>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</si>
  <si>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</si>
  <si>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</si>
  <si>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</si>
  <si>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</si>
  <si>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</si>
  <si>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</si>
  <si>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</si>
  <si>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</si>
  <si>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</si>
  <si>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</si>
  <si>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</si>
  <si>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</si>
  <si>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</si>
  <si>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</si>
  <si>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</si>
  <si>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</si>
  <si>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</si>
  <si>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</si>
  <si>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</si>
  <si>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</si>
  <si>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</si>
  <si>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</si>
  <si>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</si>
  <si>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</si>
  <si>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</si>
  <si>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</si>
  <si>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</si>
  <si>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</si>
  <si>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</si>
  <si>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</si>
  <si>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</si>
  <si>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</si>
  <si>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</si>
  <si>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</si>
  <si>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</si>
  <si>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</si>
  <si>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</si>
  <si>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</si>
  <si>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</si>
  <si>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</si>
  <si>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</si>
  <si>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</si>
  <si>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</si>
  <si>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</si>
  <si>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</si>
  <si>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</si>
  <si>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</si>
  <si>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</si>
  <si>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</si>
  <si>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</si>
  <si>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</si>
  <si>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</si>
  <si>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</si>
  <si>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</si>
  <si>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</si>
  <si>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</si>
  <si>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</si>
  <si>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</si>
  <si>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</si>
  <si>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</si>
  <si>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</si>
  <si>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</si>
  <si>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</si>
  <si>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</si>
  <si>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</si>
  <si>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</si>
  <si>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</si>
  <si>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</si>
  <si>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</si>
  <si>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</si>
  <si>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</si>
  <si>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</si>
  <si>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</si>
  <si>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</si>
  <si>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</si>
  <si>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</si>
  <si>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</si>
  <si>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</si>
  <si>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</si>
  <si>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</si>
  <si>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</si>
  <si>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</si>
  <si>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</si>
  <si>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</si>
  <si>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</si>
  <si>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</si>
  <si>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</si>
  <si>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</si>
  <si>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</si>
  <si>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</si>
  <si>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</si>
  <si>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</si>
  <si>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</si>
  <si>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</si>
  <si>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</si>
  <si>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</si>
  <si>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</si>
  <si>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</si>
  <si>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</si>
  <si>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</si>
  <si>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</si>
  <si>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</si>
  <si>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</si>
  <si>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</si>
  <si>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</si>
  <si>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</si>
  <si>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</si>
  <si>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</si>
  <si>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</si>
  <si>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</si>
  <si>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</si>
  <si>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</si>
  <si>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</si>
  <si>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</si>
  <si>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</si>
  <si>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</si>
  <si>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</si>
  <si>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</si>
  <si>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</si>
  <si>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</si>
  <si>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</si>
  <si>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</si>
  <si>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</si>
  <si>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</si>
  <si>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</si>
  <si>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</si>
  <si>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</si>
  <si>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</si>
  <si>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</si>
  <si>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</si>
  <si>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</si>
  <si>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</si>
  <si>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</si>
  <si>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</si>
  <si>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</si>
  <si>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</si>
  <si>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</si>
  <si>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</si>
  <si>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</si>
  <si>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</si>
  <si>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</si>
  <si>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</si>
  <si>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</si>
  <si>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</si>
  <si>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</si>
  <si>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</si>
  <si>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</si>
  <si>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</si>
  <si>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</si>
  <si>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</si>
  <si>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</si>
  <si>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</si>
  <si>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</si>
  <si>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</si>
  <si>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</si>
  <si>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</si>
  <si>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</si>
  <si>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</si>
  <si>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</si>
  <si>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</si>
  <si>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</si>
  <si>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</si>
  <si>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</si>
  <si>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</si>
  <si>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</si>
  <si>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</si>
  <si>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</si>
  <si>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</si>
  <si>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</si>
  <si>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</si>
  <si>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</si>
  <si>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</si>
  <si>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</si>
  <si>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</si>
  <si>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</si>
  <si>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</si>
  <si>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</si>
  <si>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</si>
  <si>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</si>
  <si>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</si>
  <si>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</si>
  <si>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</si>
  <si>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</si>
  <si>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</si>
  <si>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</si>
  <si>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</si>
  <si>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</si>
  <si>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</si>
  <si>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</si>
  <si>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</si>
  <si>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</si>
  <si>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</si>
  <si>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</si>
  <si>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</si>
  <si>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</si>
  <si>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</si>
  <si>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</si>
  <si>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</si>
  <si>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</si>
  <si>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</si>
  <si>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</si>
  <si>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</si>
  <si>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</si>
  <si>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</si>
  <si>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</si>
  <si>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</si>
  <si>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</si>
  <si>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</si>
  <si>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</si>
  <si>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</si>
  <si>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</si>
  <si>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</si>
  <si>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</si>
  <si>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</si>
  <si>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</si>
  <si>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</si>
  <si>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</si>
  <si>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</si>
  <si>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</si>
  <si>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</si>
  <si>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</si>
  <si>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</si>
  <si>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</si>
  <si>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</si>
  <si>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</si>
  <si>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</si>
  <si>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</si>
  <si>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</si>
  <si>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</si>
  <si>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</si>
  <si>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</si>
  <si>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</si>
  <si>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</si>
  <si>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</si>
  <si>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</si>
  <si>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</si>
  <si>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</si>
  <si>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</si>
  <si>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</si>
  <si>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</si>
  <si>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</si>
  <si>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</si>
  <si>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</si>
  <si>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</si>
  <si>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</si>
  <si>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</si>
  <si>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</si>
  <si>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</si>
  <si>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</si>
  <si>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</si>
  <si>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</si>
  <si>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</si>
  <si>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</si>
  <si>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</si>
  <si>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</si>
  <si>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</si>
  <si>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</si>
  <si>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</si>
  <si>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</si>
  <si>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</si>
  <si>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</si>
  <si>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</si>
  <si>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</si>
  <si>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</si>
  <si>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</si>
  <si>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</si>
  <si>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</si>
  <si>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</si>
  <si>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</si>
  <si>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</si>
  <si>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</si>
  <si>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</si>
  <si>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</si>
  <si>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</si>
  <si>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</si>
  <si>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</si>
  <si>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</si>
  <si>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</si>
  <si>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</si>
  <si>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</si>
  <si>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</si>
  <si>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</si>
  <si>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</si>
  <si>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</si>
  <si>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</si>
  <si>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</si>
  <si>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</si>
  <si>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</si>
  <si>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</si>
  <si>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</si>
  <si>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</si>
  <si>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</si>
  <si>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</si>
  <si>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</si>
  <si>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</si>
  <si>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</si>
  <si>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</si>
  <si>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</si>
  <si>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</si>
  <si>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</si>
  <si>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</si>
  <si>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</si>
  <si>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</si>
  <si>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</si>
  <si>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</si>
  <si>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</si>
  <si>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</si>
  <si>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</si>
  <si>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</si>
  <si>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</si>
  <si>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</si>
  <si>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</si>
  <si>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</si>
  <si>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</si>
  <si>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</si>
  <si>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</si>
  <si>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</si>
  <si>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</si>
  <si>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</si>
  <si>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</si>
  <si>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</si>
  <si>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</si>
  <si>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</si>
  <si>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</si>
  <si>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</si>
  <si>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</si>
  <si>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</si>
  <si>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</si>
  <si>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</si>
  <si>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</si>
  <si>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</si>
  <si>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</si>
  <si>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</si>
  <si>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</si>
  <si>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</si>
  <si>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</si>
  <si>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</si>
  <si>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</si>
  <si>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</si>
  <si>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</si>
  <si>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</si>
  <si>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</si>
  <si>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</si>
  <si>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</si>
  <si>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</si>
  <si>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</si>
  <si>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</si>
  <si>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</si>
  <si>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</si>
  <si>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</si>
  <si>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</si>
  <si>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</si>
  <si>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</si>
  <si>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</si>
  <si>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</si>
  <si>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</si>
  <si>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</si>
  <si>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</si>
  <si>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</si>
  <si>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</si>
  <si>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</si>
  <si>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</si>
  <si>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</si>
  <si>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</si>
  <si>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</si>
  <si>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</si>
  <si>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</si>
  <si>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</si>
  <si>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</si>
  <si>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</si>
  <si>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</si>
  <si>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</si>
  <si>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</si>
  <si>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</si>
  <si>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</si>
  <si>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</si>
  <si>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</si>
  <si>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</si>
  <si>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</si>
  <si>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</si>
  <si>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</si>
  <si>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</si>
  <si>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</si>
  <si>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</si>
  <si>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</si>
  <si>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</si>
  <si>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</si>
  <si>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</si>
  <si>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</si>
  <si>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</si>
  <si>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</si>
  <si>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</si>
  <si>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</si>
  <si>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</si>
  <si>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</si>
  <si>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</si>
  <si>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</si>
  <si>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</si>
  <si>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</si>
  <si>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</si>
  <si>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</si>
  <si>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</si>
  <si>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</si>
  <si>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</si>
  <si>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</si>
  <si>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</si>
  <si>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</si>
  <si>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</si>
  <si>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</si>
  <si>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</si>
  <si>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</si>
  <si>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</si>
  <si>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</si>
  <si>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</si>
  <si>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</si>
  <si>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</si>
  <si>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</si>
  <si>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</si>
  <si>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</si>
  <si>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</si>
  <si>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</si>
  <si>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</si>
  <si>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</si>
  <si>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</si>
  <si>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</si>
  <si>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</si>
  <si>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</si>
  <si>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</si>
  <si>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</si>
  <si>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</si>
  <si>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</si>
  <si>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</si>
  <si>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</si>
  <si>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</si>
  <si>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</si>
  <si>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</si>
  <si>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</si>
  <si>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</si>
  <si>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</si>
  <si>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</si>
  <si>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</si>
  <si>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</si>
  <si>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</si>
  <si>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</si>
  <si>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</si>
  <si>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</si>
  <si>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</si>
  <si>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</si>
  <si>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</si>
  <si>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</si>
  <si>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</si>
  <si>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</si>
  <si>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</si>
  <si>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</si>
  <si>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</si>
  <si>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</si>
  <si>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</si>
  <si>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</si>
  <si>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</si>
  <si>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</si>
  <si>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</si>
  <si>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</si>
  <si>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</si>
  <si>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</si>
  <si>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</si>
  <si>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</si>
  <si>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</si>
  <si>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</si>
  <si>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</si>
  <si>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</si>
  <si>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</si>
  <si>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</si>
  <si>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</si>
  <si>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</si>
  <si>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</si>
  <si>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</si>
  <si>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</si>
  <si>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</si>
  <si>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</si>
  <si>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</si>
  <si>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</si>
  <si>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</si>
  <si>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</si>
  <si>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</si>
  <si>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</si>
  <si>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</si>
  <si>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</si>
  <si>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</si>
  <si>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</si>
  <si>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</si>
  <si>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</si>
  <si>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</si>
  <si>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</si>
  <si>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</si>
  <si>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</si>
  <si>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</si>
  <si>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</si>
  <si>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</si>
  <si>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</si>
  <si>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</si>
  <si>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</si>
  <si>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</si>
  <si>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</si>
  <si>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</si>
  <si>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</si>
  <si>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</si>
  <si>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</si>
  <si>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</si>
  <si>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</si>
  <si>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</si>
  <si>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</si>
  <si>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</si>
  <si>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</si>
  <si>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</si>
  <si>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</si>
  <si>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</si>
  <si>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</si>
  <si>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</si>
  <si>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</si>
  <si>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</si>
  <si>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</si>
  <si>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</si>
  <si>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</si>
  <si>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</si>
  <si>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</si>
  <si>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</si>
  <si>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</si>
  <si>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</si>
  <si>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</si>
  <si>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</si>
  <si>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</si>
  <si>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</si>
  <si>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</si>
  <si>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</si>
  <si>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</si>
  <si>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</si>
  <si>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</si>
  <si>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</si>
  <si>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</si>
  <si>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</si>
  <si>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</si>
  <si>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</si>
  <si>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</si>
  <si>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</si>
  <si>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</si>
  <si>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</si>
  <si>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</si>
  <si>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</si>
  <si>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</si>
  <si>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</si>
  <si>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</si>
  <si>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</si>
  <si>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</si>
  <si>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</si>
  <si>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</si>
  <si>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</si>
  <si>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</si>
  <si>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</si>
  <si>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</si>
  <si>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</si>
  <si>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</si>
  <si>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</si>
  <si>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</si>
  <si>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</si>
  <si>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</si>
  <si>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</si>
  <si>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</si>
  <si>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</si>
  <si>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</si>
  <si>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</si>
  <si>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</si>
  <si>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</si>
  <si>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</si>
  <si>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</si>
  <si>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</si>
  <si>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</si>
  <si>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</si>
  <si>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</si>
  <si>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</si>
  <si>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</si>
  <si>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</si>
  <si>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</si>
  <si>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</si>
  <si>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</si>
  <si>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</si>
  <si>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</si>
  <si>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</si>
  <si>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</si>
  <si>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</si>
  <si>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</si>
  <si>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</si>
  <si>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</si>
  <si>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</si>
  <si>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</si>
  <si>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</si>
  <si>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</si>
  <si>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</si>
  <si>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</si>
  <si>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</si>
  <si>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</si>
  <si>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</si>
  <si>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</si>
  <si>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</si>
  <si>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</si>
  <si>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</si>
  <si>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</si>
  <si>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</si>
  <si>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</si>
  <si>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</si>
  <si>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</si>
  <si>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</si>
  <si>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</si>
  <si>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</si>
  <si>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</si>
  <si>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</si>
  <si>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</si>
  <si>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</si>
  <si>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</si>
  <si>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</si>
  <si>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</si>
  <si>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</si>
  <si>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</si>
  <si>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</si>
  <si>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</si>
  <si>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</si>
  <si>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</si>
  <si>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</si>
  <si>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</si>
  <si>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</si>
  <si>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</si>
  <si>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</si>
  <si>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</si>
  <si>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</si>
  <si>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</si>
  <si>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</si>
  <si>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</si>
  <si>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</si>
  <si>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</si>
  <si>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</si>
  <si>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</si>
  <si>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</si>
  <si>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</si>
  <si>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</si>
  <si>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</si>
  <si>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</si>
  <si>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</si>
  <si>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</si>
  <si>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</si>
  <si>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</si>
  <si>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</si>
  <si>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</si>
  <si>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</si>
  <si>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</si>
  <si>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</si>
  <si>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</si>
  <si>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</si>
  <si>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</si>
  <si>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</si>
  <si>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</si>
  <si>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</si>
  <si>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</si>
  <si>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</si>
  <si>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</si>
  <si>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</si>
  <si>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</si>
  <si>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</si>
  <si>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</si>
  <si>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</si>
  <si>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</si>
  <si>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</si>
  <si>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</si>
  <si>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</si>
  <si>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</si>
  <si>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</si>
  <si>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</si>
  <si>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</si>
  <si>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</si>
  <si>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</si>
  <si>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</si>
  <si>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</si>
  <si>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</si>
  <si>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</si>
  <si>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</si>
  <si>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</si>
  <si>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</si>
  <si>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</si>
  <si>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</si>
  <si>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</si>
  <si>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</si>
  <si>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</si>
  <si>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</si>
  <si>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</si>
  <si>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</si>
  <si>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</si>
  <si>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</si>
  <si>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</si>
  <si>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</si>
  <si>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</si>
  <si>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</si>
  <si>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</si>
  <si>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</si>
  <si>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</si>
  <si>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</si>
  <si>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</si>
  <si>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</si>
  <si>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</si>
  <si>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</si>
  <si>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</si>
  <si>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</si>
  <si>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</si>
  <si>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</si>
  <si>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</si>
  <si>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</si>
  <si>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</si>
  <si>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</si>
  <si>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</si>
  <si>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</si>
  <si>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</si>
  <si>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</si>
  <si>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</si>
  <si>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</si>
  <si>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</si>
  <si>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</si>
  <si>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</si>
  <si>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</si>
  <si>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</si>
  <si>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</si>
  <si>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</si>
  <si>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</si>
  <si>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</si>
  <si>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</si>
  <si>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</si>
  <si>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</si>
  <si>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</si>
  <si>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</si>
  <si>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</si>
  <si>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</si>
  <si>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</si>
  <si>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</si>
  <si>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</si>
  <si>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</si>
  <si>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</si>
  <si>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</si>
  <si>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</si>
  <si>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</si>
  <si>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</si>
  <si>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</si>
  <si>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</si>
  <si>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</si>
  <si>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</si>
  <si>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</si>
  <si>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</si>
  <si>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</si>
  <si>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</si>
  <si>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</si>
  <si>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</si>
  <si>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</si>
  <si>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</si>
  <si>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</si>
  <si>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</si>
  <si>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</si>
  <si>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</si>
  <si>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</si>
  <si>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</si>
  <si>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</si>
  <si>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</si>
  <si>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</si>
  <si>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</si>
  <si>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</si>
  <si>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</si>
  <si>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</si>
  <si>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</si>
  <si>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</si>
  <si>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</si>
  <si>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</si>
  <si>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</si>
  <si>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</si>
  <si>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</si>
  <si>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</si>
  <si>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</si>
  <si>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</si>
  <si>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</si>
  <si>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</si>
  <si>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</si>
  <si>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</si>
  <si>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</si>
  <si>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</si>
  <si>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</si>
  <si>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</si>
  <si>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</si>
  <si>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</si>
  <si>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</si>
  <si>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</si>
  <si>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</si>
  <si>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</si>
  <si>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</si>
  <si>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</si>
  <si>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</si>
  <si>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</si>
  <si>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</si>
  <si>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</si>
  <si>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</si>
  <si>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</si>
  <si>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</si>
  <si>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</si>
  <si>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</si>
  <si>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</si>
  <si>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</si>
  <si>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</si>
  <si>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</si>
  <si>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</si>
  <si>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</si>
  <si>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</si>
  <si>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</si>
  <si>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</si>
  <si>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</si>
  <si>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</si>
  <si>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</si>
  <si>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</si>
  <si>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</si>
  <si>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</si>
  <si>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</si>
  <si>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</si>
  <si>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</si>
  <si>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</si>
  <si>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</si>
  <si>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</si>
  <si>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</si>
  <si>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</si>
  <si>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</si>
  <si>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</si>
  <si>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</si>
  <si>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</si>
  <si>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</si>
  <si>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</si>
  <si>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</si>
  <si>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</si>
  <si>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</si>
  <si>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</si>
  <si>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</si>
  <si>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</si>
  <si>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</si>
  <si>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</si>
  <si>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</si>
  <si>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</si>
  <si>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</si>
  <si>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</si>
  <si>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</si>
  <si>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</si>
  <si>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</si>
  <si>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</si>
  <si>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</si>
  <si>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</si>
  <si>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</si>
  <si>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</si>
  <si>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</si>
  <si>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</si>
  <si>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</si>
  <si>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</si>
  <si>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</si>
  <si>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</si>
  <si>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</si>
  <si>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</si>
  <si>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</si>
  <si>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</si>
  <si>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</si>
  <si>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</si>
  <si>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</si>
  <si>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</si>
  <si>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</si>
  <si>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</si>
  <si>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</si>
  <si>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</si>
  <si>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</si>
  <si>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</si>
  <si>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</si>
  <si>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</si>
  <si>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</si>
  <si>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</si>
  <si>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</si>
  <si>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</si>
  <si>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</si>
  <si>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</si>
  <si>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</si>
  <si>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</si>
  <si>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</si>
  <si>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</si>
  <si>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</si>
  <si>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</si>
  <si>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</si>
  <si>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</si>
  <si>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</si>
  <si>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</si>
  <si>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</si>
  <si>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</si>
  <si>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</si>
  <si>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</si>
  <si>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</si>
  <si>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</si>
  <si>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</si>
  <si>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</si>
  <si>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</si>
  <si>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</si>
  <si>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</si>
  <si>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</si>
  <si>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</si>
  <si>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</si>
  <si>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</si>
  <si>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</si>
  <si>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</si>
  <si>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</si>
  <si>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</si>
  <si>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</si>
  <si>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</si>
  <si>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</si>
  <si>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</si>
  <si>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</si>
  <si>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</si>
  <si>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</si>
  <si>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</si>
  <si>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</si>
  <si>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</si>
  <si>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</si>
  <si>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</si>
  <si>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</si>
  <si>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</si>
  <si>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</si>
  <si>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</si>
  <si>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</si>
  <si>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</si>
  <si>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</si>
  <si>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</si>
  <si>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</si>
  <si>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</si>
  <si>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</si>
  <si>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</si>
  <si>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</si>
  <si>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</si>
  <si>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</si>
  <si>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</si>
  <si>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</si>
  <si>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</si>
  <si>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</si>
  <si>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</si>
  <si>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</si>
  <si>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</si>
  <si>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</si>
  <si>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</si>
  <si>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</si>
  <si>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</si>
  <si>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</si>
  <si>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</si>
  <si>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</si>
  <si>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</si>
  <si>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</si>
  <si>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</si>
  <si>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</si>
  <si>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</si>
  <si>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</si>
  <si>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</si>
  <si>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</si>
  <si>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</si>
  <si>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</si>
  <si>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</si>
  <si>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</si>
  <si>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</si>
  <si>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</si>
  <si>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</si>
  <si>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</si>
  <si>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</si>
  <si>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</si>
  <si>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</si>
  <si>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</si>
  <si>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</si>
  <si>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</si>
  <si>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</si>
  <si>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</si>
  <si>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</si>
  <si>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</si>
  <si>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</si>
  <si>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</si>
  <si>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</si>
  <si>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</si>
  <si>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</si>
  <si>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</si>
  <si>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</si>
  <si>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</si>
  <si>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</si>
  <si>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</si>
  <si>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</si>
  <si>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</si>
  <si>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</si>
  <si>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</si>
  <si>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</si>
  <si>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</si>
  <si>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</si>
  <si>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</si>
  <si>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</si>
  <si>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</si>
  <si>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</si>
  <si>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</si>
  <si>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</si>
  <si>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</si>
  <si>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</si>
  <si>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</si>
  <si>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</si>
  <si>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</si>
  <si>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</si>
  <si>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</si>
  <si>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</si>
  <si>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</si>
  <si>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</si>
  <si>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</si>
  <si>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</si>
  <si>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</si>
  <si>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</si>
  <si>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</si>
  <si>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</si>
  <si>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</si>
  <si>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</si>
  <si>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</si>
  <si>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</si>
  <si>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</si>
  <si>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</si>
  <si>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</si>
  <si>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</si>
  <si>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</si>
  <si>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</si>
  <si>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</si>
  <si>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</si>
  <si>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</si>
  <si>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</si>
  <si>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</si>
  <si>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</si>
  <si>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</si>
  <si>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</si>
  <si>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</si>
  <si>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</si>
  <si>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</si>
  <si>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</si>
  <si>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</si>
  <si>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</si>
  <si>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</si>
  <si>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</si>
  <si>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</si>
  <si>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</si>
  <si>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</si>
  <si>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</si>
  <si>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</si>
  <si>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</si>
  <si>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</si>
  <si>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</si>
  <si>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</si>
  <si>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</si>
  <si>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</si>
  <si>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</si>
  <si>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</si>
  <si>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</si>
  <si>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</si>
  <si>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</si>
  <si>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</si>
  <si>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</si>
  <si>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</si>
  <si>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</si>
  <si>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</si>
  <si>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</si>
  <si>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</si>
  <si>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</si>
  <si>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</si>
  <si>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</si>
  <si>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</si>
  <si>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</si>
  <si>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</si>
  <si>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</si>
  <si>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</si>
  <si>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</si>
  <si>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</si>
  <si>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</si>
  <si>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</si>
  <si>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</si>
  <si>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</si>
  <si>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</si>
  <si>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</si>
  <si>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</si>
  <si>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</si>
  <si>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</si>
  <si>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</si>
  <si>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</si>
  <si>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</si>
  <si>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</si>
  <si>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</si>
  <si>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</si>
  <si>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</si>
  <si>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</si>
  <si>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</si>
  <si>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</si>
  <si>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</si>
  <si>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</si>
  <si>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</si>
  <si>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</si>
  <si>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</si>
  <si>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</si>
  <si>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</si>
  <si>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</si>
  <si>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</si>
  <si>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</si>
  <si>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</si>
  <si>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</si>
  <si>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</si>
  <si>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</si>
  <si>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</si>
  <si>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</si>
  <si>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</si>
  <si>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</si>
  <si>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</si>
  <si>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</si>
  <si>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</si>
  <si>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</si>
  <si>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</si>
  <si>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</si>
  <si>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</si>
  <si>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</si>
  <si>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</si>
  <si>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</si>
  <si>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</si>
  <si>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</si>
  <si>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</si>
  <si>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</si>
  <si>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</si>
  <si>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</si>
  <si>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</si>
  <si>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</si>
  <si>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</si>
  <si>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</si>
  <si>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</si>
  <si>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</si>
  <si>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</si>
  <si>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</si>
  <si>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</si>
  <si>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</si>
  <si>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</si>
  <si>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</si>
  <si>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</si>
  <si>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</si>
  <si>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</si>
  <si>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</si>
  <si>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</si>
  <si>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</si>
  <si>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</si>
  <si>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</si>
  <si>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</si>
  <si>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</si>
  <si>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</si>
  <si>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</si>
  <si>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</si>
  <si>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</si>
  <si>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</si>
  <si>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</si>
  <si>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</si>
  <si>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</si>
  <si>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</si>
  <si>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</si>
  <si>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</si>
  <si>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</si>
  <si>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</si>
  <si>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</si>
  <si>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</si>
  <si>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</si>
  <si>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</si>
  <si>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</si>
  <si>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</si>
  <si>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</si>
  <si>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</si>
  <si>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</si>
  <si>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</si>
  <si>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</si>
  <si>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</si>
  <si>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</si>
  <si>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</si>
  <si>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</si>
  <si>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</si>
  <si>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</si>
  <si>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</si>
  <si>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</si>
  <si>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</si>
  <si>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</si>
  <si>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</si>
  <si>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</si>
  <si>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</si>
  <si>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</si>
  <si>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</si>
  <si>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</si>
  <si>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</si>
  <si>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</si>
  <si>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</si>
  <si>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</si>
  <si>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</si>
  <si>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</si>
  <si>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</si>
  <si>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</si>
  <si>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</si>
  <si>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</si>
  <si>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</si>
  <si>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</si>
  <si>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</si>
  <si>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</si>
  <si>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</si>
  <si>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</si>
  <si>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</si>
  <si>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</si>
  <si>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</si>
  <si>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</si>
  <si>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</si>
  <si>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</si>
  <si>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</si>
  <si>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</si>
  <si>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</si>
  <si>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</si>
  <si>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</si>
  <si>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</si>
  <si>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</si>
  <si>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</si>
  <si>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</si>
  <si>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</si>
  <si>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</si>
  <si>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</si>
  <si>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</si>
  <si>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</si>
  <si>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</si>
  <si>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</si>
  <si>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</si>
  <si>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</si>
  <si>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</si>
  <si>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</si>
  <si>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</si>
  <si>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</si>
  <si>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</si>
  <si>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</si>
  <si>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</si>
  <si>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</si>
  <si>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</si>
  <si>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</si>
  <si>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</si>
  <si>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</si>
  <si>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</si>
  <si>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</si>
  <si>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</si>
  <si>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</si>
  <si>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</si>
  <si>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</si>
  <si>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</si>
  <si>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</si>
  <si>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</si>
  <si>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</si>
  <si>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</si>
  <si>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</si>
  <si>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</si>
  <si>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</si>
  <si>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</si>
  <si>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</si>
  <si>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</si>
  <si>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</si>
  <si>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</si>
  <si>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</si>
  <si>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</si>
  <si>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</si>
  <si>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</si>
  <si>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</si>
  <si>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</si>
  <si>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</si>
  <si>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</si>
  <si>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</si>
  <si>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</si>
  <si>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</si>
  <si>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</si>
  <si>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</si>
  <si>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</si>
  <si>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</si>
  <si>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</si>
  <si>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</si>
  <si>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</si>
  <si>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</si>
  <si>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</si>
  <si>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</si>
  <si>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</si>
  <si>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</si>
  <si>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</si>
  <si>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</si>
  <si>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</si>
  <si>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</si>
  <si>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</si>
  <si>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</si>
  <si>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</si>
  <si>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</si>
  <si>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</si>
  <si>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</si>
  <si>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</si>
  <si>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</si>
  <si>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</si>
  <si>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</si>
  <si>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</si>
  <si>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</si>
  <si>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</si>
  <si>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</si>
  <si>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</si>
  <si>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</si>
  <si>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</si>
  <si>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</si>
  <si>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</si>
  <si>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</si>
  <si>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</si>
  <si>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</si>
  <si>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</si>
  <si>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</si>
  <si>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</si>
  <si>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</si>
  <si>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</si>
  <si>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</si>
  <si>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</si>
  <si>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</si>
  <si>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</si>
  <si>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</si>
  <si>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</si>
  <si>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</si>
  <si>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</si>
  <si>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</si>
  <si>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</si>
  <si>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</si>
  <si>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</si>
  <si>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</si>
  <si>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</si>
  <si>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</si>
  <si>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</si>
  <si>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</si>
  <si>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</si>
  <si>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</si>
  <si>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</si>
  <si>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</si>
  <si>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</si>
  <si>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</si>
  <si>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</si>
  <si>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</si>
  <si>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</si>
  <si>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</si>
  <si>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</si>
  <si>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</si>
  <si>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</si>
  <si>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</si>
  <si>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</si>
  <si>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</si>
  <si>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</si>
  <si>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</si>
  <si>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</si>
  <si>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</si>
  <si>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</si>
  <si>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</si>
  <si>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</si>
  <si>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</si>
  <si>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</si>
  <si>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</si>
  <si>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</si>
  <si>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</si>
  <si>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</si>
  <si>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</si>
  <si>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</si>
  <si>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</si>
  <si>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</si>
  <si>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</si>
  <si>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</si>
  <si>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</si>
  <si>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</si>
  <si>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</si>
  <si>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</si>
  <si>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</si>
  <si>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</si>
  <si>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</si>
  <si>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</si>
  <si>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</si>
  <si>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</si>
  <si>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</si>
  <si>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</si>
  <si>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</si>
  <si>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</si>
  <si>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</si>
  <si>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</si>
  <si>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</si>
  <si>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</si>
  <si>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</si>
  <si>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</si>
  <si>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</si>
  <si>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</si>
  <si>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</si>
  <si>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</si>
  <si>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</si>
  <si>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</si>
  <si>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</si>
  <si>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</si>
  <si>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</si>
  <si>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</si>
  <si>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</si>
  <si>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</si>
  <si>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</si>
  <si>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</si>
  <si>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</si>
  <si>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</si>
  <si>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</si>
  <si>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</si>
  <si>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</si>
  <si>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</si>
  <si>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</si>
  <si>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</si>
  <si>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</si>
  <si>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</si>
  <si>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</si>
  <si>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</si>
  <si>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</si>
  <si>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</si>
  <si>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</si>
  <si>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</si>
  <si>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</si>
  <si>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</si>
  <si>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</si>
  <si>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</si>
  <si>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</si>
  <si>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</si>
  <si>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</si>
  <si>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</si>
  <si>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</si>
  <si>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</si>
  <si>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</si>
  <si>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</si>
  <si>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</si>
  <si>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</si>
  <si>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</si>
  <si>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</si>
  <si>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</si>
  <si>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</si>
  <si>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</si>
  <si>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</si>
  <si>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</si>
  <si>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</si>
  <si>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</si>
  <si>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</si>
  <si>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</si>
  <si>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</si>
  <si>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</si>
  <si>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</si>
  <si>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</si>
  <si>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</si>
  <si>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</si>
  <si>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</si>
  <si>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</si>
  <si>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</si>
  <si>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</si>
  <si>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</si>
  <si>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</si>
  <si>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</si>
  <si>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</si>
  <si>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</si>
  <si>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</si>
  <si>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</si>
  <si>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</si>
  <si>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</si>
  <si>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</si>
  <si>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</si>
  <si>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</si>
  <si>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</si>
  <si>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</si>
  <si>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</si>
  <si>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</si>
  <si>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</si>
  <si>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</si>
  <si>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</si>
  <si>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</si>
  <si>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</si>
  <si>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</si>
  <si>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</si>
  <si>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</si>
  <si>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</si>
  <si>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</si>
  <si>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</si>
  <si>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</si>
  <si>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</si>
  <si>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</si>
  <si>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</si>
  <si>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</si>
  <si>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</si>
  <si>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</si>
  <si>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</si>
  <si>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</si>
  <si>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</si>
  <si>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</si>
  <si>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</si>
  <si>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</si>
  <si>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</si>
  <si>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</si>
  <si>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</si>
  <si>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</si>
  <si>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</si>
  <si>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</si>
  <si>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</si>
  <si>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</si>
  <si>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</si>
  <si>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</si>
  <si>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</si>
  <si>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</si>
  <si>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</si>
  <si>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</si>
  <si>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</si>
  <si>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</si>
  <si>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</si>
  <si>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</si>
  <si>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</si>
  <si>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</si>
  <si>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</si>
  <si>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</si>
  <si>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</si>
  <si>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</si>
  <si>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</si>
  <si>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</si>
  <si>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</si>
  <si>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</si>
  <si>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</si>
  <si>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</si>
  <si>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</si>
  <si>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</si>
  <si>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</si>
  <si>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</si>
  <si>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</si>
  <si>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</si>
  <si>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</si>
  <si>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</si>
  <si>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</si>
  <si>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</si>
  <si>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</si>
  <si>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</si>
  <si>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</si>
  <si>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</si>
  <si>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</si>
  <si>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</si>
  <si>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</si>
  <si>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</si>
  <si>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</si>
  <si>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</si>
  <si>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</si>
  <si>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</si>
  <si>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</si>
  <si>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</si>
  <si>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</si>
  <si>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</si>
  <si>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</si>
  <si>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</si>
  <si>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</si>
  <si>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</si>
  <si>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</si>
  <si>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</si>
  <si>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</si>
  <si>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</si>
  <si>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</si>
  <si>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</si>
  <si>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</si>
  <si>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</si>
  <si>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</si>
  <si>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</si>
  <si>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</si>
  <si>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</si>
  <si>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</si>
  <si>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</si>
  <si>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</si>
  <si>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</si>
  <si>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</si>
  <si>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</si>
  <si>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</si>
  <si>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</si>
  <si>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</si>
  <si>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</si>
  <si>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</si>
  <si>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</si>
  <si>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</si>
  <si>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</si>
  <si>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</si>
  <si>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</si>
  <si>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</si>
  <si>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</si>
  <si>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</si>
  <si>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</si>
  <si>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</si>
  <si>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</si>
  <si>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</si>
  <si>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</si>
  <si>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</si>
  <si>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</si>
  <si>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</si>
  <si>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</si>
  <si>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</si>
  <si>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</si>
  <si>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</si>
  <si>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</si>
  <si>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</si>
  <si>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</si>
  <si>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</si>
  <si>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</si>
  <si>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</si>
  <si>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</si>
  <si>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</si>
  <si>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</si>
  <si>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</si>
  <si>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</si>
  <si>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</si>
  <si>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</si>
  <si>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</si>
  <si>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</si>
  <si>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</si>
  <si>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</si>
  <si>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</si>
  <si>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</si>
  <si>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</si>
  <si>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</si>
  <si>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</si>
  <si>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</si>
  <si>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</si>
  <si>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</si>
  <si>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</si>
  <si>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</si>
  <si>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</si>
  <si>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</si>
  <si>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</si>
  <si>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</si>
  <si>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</si>
  <si>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</si>
  <si>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</si>
  <si>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</si>
  <si>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</si>
  <si>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</si>
  <si>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</si>
  <si>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</si>
  <si>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</si>
  <si>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</si>
  <si>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</si>
  <si>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</si>
  <si>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</si>
  <si>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</si>
  <si>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</si>
  <si>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</si>
  <si>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</si>
  <si>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</si>
  <si>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</si>
  <si>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</si>
  <si>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</si>
  <si>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</si>
  <si>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</si>
  <si>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</si>
  <si>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</si>
  <si>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</si>
  <si>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</si>
  <si>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</si>
  <si>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</si>
  <si>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</si>
  <si>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</si>
  <si>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</si>
  <si>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</si>
  <si>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</si>
  <si>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</si>
  <si>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</si>
  <si>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</si>
  <si>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</si>
  <si>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</si>
  <si>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</si>
  <si>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</si>
  <si>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</si>
  <si>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</si>
  <si>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</si>
  <si>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</si>
  <si>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</si>
  <si>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</si>
  <si>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</si>
  <si>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</si>
  <si>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</si>
  <si>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</si>
  <si>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</si>
  <si>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</si>
  <si>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</si>
  <si>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</si>
  <si>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</si>
  <si>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</si>
  <si>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</si>
  <si>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</si>
  <si>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</si>
  <si>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</si>
  <si>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</si>
  <si>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</si>
  <si>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</si>
  <si>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</si>
  <si>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</si>
  <si>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</si>
  <si>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</si>
  <si>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</si>
  <si>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</si>
  <si>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</si>
  <si>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</si>
  <si>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</si>
  <si>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</si>
  <si>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</si>
  <si>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</si>
  <si>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</si>
  <si>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</si>
  <si>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</si>
  <si>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</si>
  <si>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</si>
  <si>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</si>
  <si>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</si>
  <si>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</si>
  <si>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</si>
  <si>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</si>
  <si>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</si>
  <si>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</si>
  <si>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</si>
  <si>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</si>
  <si>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</si>
  <si>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</si>
  <si>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</si>
  <si>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</si>
  <si>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</si>
  <si>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</si>
  <si>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</si>
  <si>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</si>
  <si>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</si>
  <si>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</si>
  <si>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</si>
  <si>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</si>
  <si>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</si>
  <si>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</si>
  <si>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</si>
  <si>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</si>
  <si>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</si>
  <si>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</si>
  <si>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</si>
  <si>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</si>
  <si>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</si>
  <si>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</si>
  <si>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</si>
  <si>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</si>
  <si>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</si>
  <si>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</si>
  <si>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</si>
  <si>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</si>
  <si>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</si>
  <si>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</si>
  <si>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</si>
  <si>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</si>
  <si>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</si>
  <si>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</si>
  <si>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</si>
  <si>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</si>
  <si>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</si>
  <si>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</si>
  <si>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</si>
  <si>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</si>
  <si>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</si>
  <si>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</si>
  <si>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</si>
  <si>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</si>
  <si>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</si>
  <si>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</si>
  <si>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</si>
  <si>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</si>
  <si>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</si>
  <si>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</si>
  <si>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</si>
  <si>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</si>
  <si>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</si>
  <si>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</si>
  <si>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</si>
  <si>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</si>
  <si>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</si>
  <si>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</si>
  <si>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</si>
  <si>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</si>
  <si>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</si>
  <si>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</si>
  <si>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</si>
  <si>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</si>
  <si>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</si>
  <si>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</si>
  <si>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</si>
  <si>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</si>
  <si>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</si>
  <si>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</si>
  <si>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</si>
  <si>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</si>
  <si>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</si>
  <si>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</si>
  <si>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</si>
  <si>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</si>
  <si>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</si>
  <si>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</si>
  <si>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</si>
  <si>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</si>
  <si>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</si>
  <si>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</si>
  <si>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</si>
  <si>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</si>
  <si>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</si>
  <si>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</si>
  <si>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</si>
  <si>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</si>
  <si>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</si>
  <si>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</si>
  <si>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</si>
  <si>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</si>
  <si>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</si>
  <si>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</si>
  <si>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</si>
  <si>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</si>
  <si>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</si>
  <si>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</si>
  <si>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</si>
  <si>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</si>
  <si>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</si>
  <si>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</si>
  <si>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</si>
  <si>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</si>
  <si>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</si>
  <si>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</si>
  <si>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</si>
  <si>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</si>
  <si>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</si>
  <si>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</si>
  <si>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</si>
  <si>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</si>
  <si>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</si>
  <si>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</si>
  <si>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</si>
  <si>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</si>
  <si>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</si>
  <si>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</si>
  <si>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</si>
  <si>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</si>
  <si>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</si>
  <si>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</si>
  <si>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</si>
  <si>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</si>
  <si>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</si>
  <si>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</si>
  <si>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</si>
  <si>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</si>
  <si>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</si>
  <si>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</si>
  <si>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</si>
  <si>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</si>
  <si>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</si>
  <si>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</si>
  <si>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</si>
  <si>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</si>
  <si>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</si>
  <si>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</si>
  <si>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</si>
  <si>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</si>
  <si>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</si>
  <si>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</si>
  <si>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</si>
  <si>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</si>
  <si>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</si>
  <si>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</si>
  <si>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</si>
  <si>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</si>
  <si>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</si>
  <si>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</si>
  <si>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</si>
  <si>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</si>
  <si>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</si>
  <si>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</si>
  <si>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</si>
  <si>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</si>
  <si>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</si>
  <si>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</si>
  <si>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</si>
  <si>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</si>
  <si>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</si>
  <si>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</si>
  <si>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</si>
  <si>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</si>
  <si>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</si>
  <si>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</si>
  <si>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</si>
  <si>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</si>
  <si>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</si>
  <si>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</si>
  <si>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</si>
  <si>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</si>
  <si>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</si>
  <si>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</si>
  <si>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</si>
  <si>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</si>
  <si>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</si>
  <si>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</si>
  <si>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</si>
  <si>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</si>
  <si>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</si>
  <si>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</si>
  <si>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</si>
  <si>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</si>
  <si>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</si>
  <si>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</si>
  <si>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</si>
  <si>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</si>
  <si>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</si>
  <si>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</si>
  <si>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</si>
  <si>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</si>
  <si>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</si>
  <si>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</si>
  <si>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</si>
  <si>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</si>
  <si>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</si>
  <si>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</si>
  <si>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</si>
  <si>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</si>
  <si>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</si>
  <si>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</si>
  <si>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</si>
  <si>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</si>
  <si>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</si>
  <si>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</si>
  <si>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</si>
  <si>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</si>
  <si>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</si>
  <si>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</si>
  <si>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</si>
  <si>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</si>
  <si>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</si>
  <si>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</si>
  <si>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</si>
  <si>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</si>
  <si>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</si>
  <si>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</si>
  <si>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</si>
  <si>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</si>
  <si>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</si>
  <si>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</si>
  <si>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</si>
  <si>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</si>
  <si>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</si>
  <si>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</si>
  <si>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</si>
  <si>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</si>
  <si>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</si>
  <si>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</si>
  <si>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</si>
  <si>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</si>
  <si>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</si>
  <si>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</si>
  <si>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</si>
  <si>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</si>
  <si>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</si>
  <si>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</si>
  <si>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</si>
  <si>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</si>
  <si>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</si>
  <si>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</si>
  <si>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</si>
  <si>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</si>
  <si>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</si>
  <si>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</si>
  <si>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</si>
  <si>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</si>
  <si>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</si>
  <si>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</si>
  <si>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</si>
  <si>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</si>
  <si>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</si>
  <si>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</si>
  <si>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</si>
  <si>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</si>
  <si>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</si>
  <si>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</si>
  <si>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</si>
  <si>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</si>
  <si>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</si>
  <si>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</si>
  <si>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</si>
  <si>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</si>
  <si>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</si>
  <si>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</si>
  <si>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</si>
  <si>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</si>
  <si>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</si>
  <si>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</si>
  <si>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</si>
  <si>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</si>
  <si>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</si>
  <si>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</si>
  <si>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</si>
  <si>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</si>
  <si>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</si>
  <si>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</si>
  <si>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</si>
  <si>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</si>
  <si>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</si>
  <si>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</si>
  <si>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</si>
  <si>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</si>
  <si>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</si>
  <si>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</si>
  <si>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</si>
  <si>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</si>
  <si>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</si>
  <si>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</si>
  <si>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</si>
  <si>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</si>
  <si>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</si>
  <si>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</si>
  <si>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</si>
  <si>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</si>
  <si>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</si>
  <si>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</si>
  <si>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</si>
  <si>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</si>
  <si>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</si>
  <si>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</si>
  <si>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</si>
  <si>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</si>
  <si>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</si>
  <si>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</si>
  <si>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</si>
  <si>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</si>
  <si>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</si>
  <si>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</si>
  <si>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</si>
  <si>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</si>
  <si>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</si>
  <si>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</si>
  <si>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</si>
  <si>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</si>
  <si>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</si>
  <si>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</si>
  <si>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</si>
  <si>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</si>
  <si>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</si>
  <si>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</si>
  <si>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</si>
  <si>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</si>
  <si>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</si>
  <si>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</si>
  <si>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</si>
  <si>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</si>
  <si>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</si>
  <si>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</si>
  <si>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</si>
  <si>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</si>
  <si>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</si>
  <si>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</si>
  <si>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</si>
  <si>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</si>
  <si>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</si>
  <si>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</si>
  <si>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</si>
  <si>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</si>
  <si>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</si>
  <si>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</si>
  <si>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</si>
  <si>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</si>
  <si>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</si>
  <si>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</si>
  <si>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</si>
  <si>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</si>
  <si>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</si>
  <si>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</si>
  <si>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</si>
  <si>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</si>
  <si>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</si>
  <si>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</si>
  <si>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</si>
  <si>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</si>
  <si>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</si>
  <si>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</si>
  <si>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</si>
  <si>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</si>
  <si>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</si>
  <si>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</si>
  <si>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</si>
  <si>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</si>
  <si>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</si>
  <si>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</si>
  <si>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</si>
  <si>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</si>
  <si>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</si>
  <si>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</si>
  <si>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</si>
  <si>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</si>
  <si>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</si>
  <si>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</si>
  <si>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</si>
  <si>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</si>
  <si>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</si>
  <si>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</si>
  <si>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</si>
  <si>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</si>
  <si>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</si>
  <si>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</si>
  <si>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</si>
  <si>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</si>
  <si>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</si>
  <si>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</si>
  <si>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</si>
  <si>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</si>
  <si>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</si>
  <si>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</si>
  <si>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</si>
  <si>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</si>
  <si>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</si>
  <si>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</si>
  <si>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</si>
  <si>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</si>
  <si>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</si>
  <si>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</si>
  <si>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</si>
  <si>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</si>
  <si>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</si>
  <si>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</si>
  <si>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</si>
  <si>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</si>
  <si>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</si>
  <si>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</si>
  <si>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</si>
  <si>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</si>
  <si>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</si>
  <si>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</si>
  <si>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</si>
  <si>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</si>
  <si>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</si>
  <si>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</si>
  <si>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</si>
  <si>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</si>
  <si>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</si>
  <si>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</si>
  <si>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</si>
  <si>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</si>
  <si>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</si>
  <si>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</si>
  <si>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</si>
  <si>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</si>
  <si>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</si>
  <si>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</si>
  <si>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</si>
  <si>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</si>
  <si>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</si>
  <si>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</si>
  <si>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</si>
  <si>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</si>
  <si>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</si>
  <si>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</si>
  <si>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</si>
  <si>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</si>
  <si>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</si>
  <si>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</si>
  <si>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</si>
  <si>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</si>
  <si>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</si>
  <si>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</si>
  <si>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</si>
  <si>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</si>
  <si>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</si>
  <si>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</si>
  <si>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</si>
  <si>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</si>
  <si>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</si>
  <si>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</si>
  <si>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</si>
  <si>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</si>
  <si>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</si>
  <si>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</si>
  <si>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</si>
  <si>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</si>
  <si>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</si>
  <si>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</si>
  <si>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</si>
  <si>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</si>
  <si>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</si>
  <si>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</si>
  <si>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</si>
  <si>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</si>
  <si>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</si>
  <si>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</si>
  <si>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</si>
  <si>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</si>
  <si>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</si>
  <si>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</si>
  <si>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</si>
  <si>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</si>
  <si>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</si>
  <si>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</si>
  <si>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</si>
  <si>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</si>
  <si>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</si>
  <si>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</si>
  <si>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</si>
  <si>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</si>
  <si>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</si>
  <si>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</si>
  <si>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</si>
  <si>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</si>
  <si>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</si>
  <si>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</si>
  <si>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</si>
  <si>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</si>
  <si>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</si>
  <si>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</si>
  <si>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</si>
  <si>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</si>
  <si>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</si>
  <si>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</si>
  <si>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</si>
  <si>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</si>
  <si>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</si>
  <si>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</si>
  <si>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</si>
  <si>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</si>
  <si>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</si>
  <si>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</si>
  <si>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</si>
  <si>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</si>
  <si>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</si>
  <si>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</si>
  <si>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</si>
  <si>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</si>
  <si>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</si>
  <si>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</si>
  <si>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</si>
  <si>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</si>
  <si>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</si>
  <si>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</si>
  <si>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</si>
  <si>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</si>
  <si>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</si>
  <si>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</si>
  <si>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</si>
  <si>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</si>
  <si>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</si>
  <si>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</si>
  <si>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</si>
  <si>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</si>
  <si>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</si>
  <si>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</si>
  <si>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</si>
  <si>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</si>
  <si>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</si>
  <si>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</si>
  <si>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</si>
  <si>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</si>
  <si>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</si>
  <si>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</si>
  <si>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</si>
  <si>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</si>
  <si>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</si>
  <si>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</si>
  <si>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</si>
  <si>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</si>
  <si>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</si>
  <si>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</si>
  <si>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</si>
  <si>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</si>
  <si>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</si>
  <si>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</si>
  <si>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</si>
  <si>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</si>
  <si>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</si>
  <si>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</si>
  <si>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</si>
  <si>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</si>
  <si>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</si>
  <si>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</si>
  <si>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</si>
  <si>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</si>
  <si>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</si>
  <si>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</si>
  <si>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</si>
  <si>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</si>
  <si>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</si>
  <si>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</si>
  <si>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</si>
  <si>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</si>
  <si>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</si>
  <si>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</si>
  <si>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</si>
  <si>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</si>
  <si>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</si>
  <si>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</si>
  <si>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</si>
  <si>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</si>
  <si>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</si>
  <si>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</si>
  <si>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</si>
  <si>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</si>
  <si>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</si>
  <si>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</si>
  <si>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</si>
  <si>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</si>
  <si>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</si>
  <si>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</si>
  <si>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</si>
  <si>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</si>
  <si>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</si>
  <si>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</si>
  <si>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</si>
  <si>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</si>
  <si>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</si>
  <si>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</si>
  <si>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</si>
  <si>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</si>
  <si>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</si>
  <si>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</si>
  <si>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</si>
  <si>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</si>
  <si>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</si>
  <si>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</si>
  <si>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</si>
  <si>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</si>
  <si>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</si>
  <si>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</si>
  <si>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</si>
  <si>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</si>
  <si>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</si>
  <si>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</si>
  <si>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</si>
  <si>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</si>
  <si>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</si>
  <si>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</si>
  <si>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</si>
  <si>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</si>
  <si>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</si>
  <si>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</si>
  <si>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</si>
  <si>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</si>
  <si>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</si>
  <si>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</si>
  <si>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</si>
  <si>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</si>
  <si>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</si>
  <si>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</si>
  <si>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</si>
  <si>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</si>
  <si>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</si>
  <si>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</si>
  <si>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</si>
  <si>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</si>
  <si>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</si>
  <si>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</si>
  <si>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</si>
  <si>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</si>
  <si>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</si>
  <si>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</si>
  <si>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</si>
  <si>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</si>
  <si>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</si>
  <si>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</si>
  <si>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</si>
  <si>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</si>
  <si>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</si>
  <si>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</si>
  <si>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</si>
  <si>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</si>
  <si>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</si>
  <si>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</si>
  <si>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</si>
  <si>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</si>
  <si>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</si>
  <si>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</si>
  <si>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</si>
  <si>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</si>
  <si>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</si>
  <si>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</si>
  <si>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</si>
  <si>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</si>
  <si>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</si>
  <si>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</si>
  <si>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</si>
  <si>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</si>
  <si>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</si>
  <si>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</si>
  <si>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</si>
  <si>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</si>
  <si>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</si>
  <si>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</si>
  <si>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</si>
  <si>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</si>
  <si>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</si>
  <si>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</si>
  <si>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</si>
  <si>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</si>
  <si>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</si>
  <si>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</si>
  <si>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</si>
  <si>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</si>
  <si>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</si>
  <si>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</si>
  <si>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</si>
  <si>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</si>
  <si>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</si>
  <si>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</si>
  <si>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</si>
  <si>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</si>
  <si>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</si>
  <si>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</si>
  <si>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</si>
  <si>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</si>
  <si>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</si>
  <si>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</si>
  <si>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</si>
  <si>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</si>
  <si>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</si>
  <si>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</si>
  <si>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</si>
  <si>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</si>
  <si>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</si>
  <si>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</si>
  <si>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</si>
  <si>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</si>
  <si>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</si>
  <si>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</si>
  <si>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</si>
  <si>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</si>
  <si>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</si>
  <si>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</si>
  <si>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</si>
  <si>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</si>
  <si>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</si>
  <si>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</si>
  <si>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</si>
  <si>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</si>
  <si>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</si>
  <si>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</si>
  <si>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</si>
  <si>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</si>
  <si>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</si>
  <si>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</si>
  <si>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</si>
  <si>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</si>
  <si>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</si>
  <si>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</si>
  <si>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</si>
  <si>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</si>
  <si>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</si>
  <si>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</si>
  <si>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</si>
  <si>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</si>
  <si>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</si>
  <si>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</si>
  <si>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</si>
  <si>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</si>
  <si>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</si>
  <si>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</si>
  <si>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</si>
  <si>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</si>
  <si>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</si>
  <si>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</si>
  <si>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</si>
  <si>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</si>
  <si>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</si>
  <si>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</si>
  <si>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</si>
  <si>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</si>
  <si>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</si>
  <si>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</si>
  <si>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</si>
  <si>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</si>
  <si>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</si>
  <si>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</si>
  <si>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</si>
  <si>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</si>
  <si>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</si>
  <si>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</si>
  <si>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</si>
  <si>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</si>
  <si>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</si>
  <si>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</si>
  <si>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</si>
  <si>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</si>
  <si>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</si>
  <si>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</si>
  <si>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</si>
  <si>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</si>
  <si>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</si>
  <si>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</si>
  <si>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</si>
  <si>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</si>
  <si>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</si>
  <si>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</si>
  <si>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</si>
  <si>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</si>
  <si>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</si>
  <si>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</si>
  <si>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</si>
  <si>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</si>
  <si>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</si>
  <si>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</si>
  <si>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</si>
  <si>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</si>
  <si>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</si>
  <si>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</si>
  <si>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</si>
  <si>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</si>
  <si>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</si>
  <si>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</si>
  <si>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</si>
  <si>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</si>
  <si>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</si>
  <si>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</si>
  <si>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</si>
  <si>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</si>
  <si>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</si>
  <si>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</si>
  <si>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</si>
  <si>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</si>
  <si>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</si>
  <si>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</si>
  <si>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</si>
  <si>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</si>
  <si>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</si>
  <si>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</si>
  <si>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</si>
  <si>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</si>
  <si>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</si>
  <si>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</si>
  <si>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</si>
  <si>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</si>
  <si>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</si>
  <si>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</si>
  <si>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</si>
  <si>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</si>
  <si>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</si>
  <si>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</si>
  <si>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</si>
  <si>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</si>
  <si>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</si>
  <si>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</si>
  <si>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</si>
  <si>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</si>
  <si>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</si>
  <si>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</si>
  <si>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</si>
  <si>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</si>
  <si>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</si>
  <si>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</si>
  <si>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</si>
  <si>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</si>
  <si>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</si>
  <si>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</si>
  <si>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</si>
  <si>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</si>
  <si>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</si>
  <si>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</si>
  <si>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</si>
  <si>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</si>
  <si>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</si>
  <si>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</si>
  <si>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</si>
  <si>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</si>
  <si>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</si>
  <si>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</si>
  <si>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</si>
  <si>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</si>
  <si>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</si>
  <si>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</si>
  <si>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</si>
  <si>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</si>
  <si>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</si>
  <si>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</si>
  <si>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</si>
  <si>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</si>
  <si>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</si>
  <si>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</si>
  <si>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</si>
  <si>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</si>
  <si>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</si>
  <si>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</si>
  <si>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</si>
  <si>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</si>
  <si>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</si>
  <si>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</si>
  <si>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</si>
  <si>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</si>
  <si>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</si>
  <si>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</si>
  <si>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</si>
  <si>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</si>
  <si>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</si>
  <si>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</si>
  <si>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</si>
  <si>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</si>
  <si>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</si>
  <si>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</si>
  <si>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</si>
  <si>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</si>
  <si>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</si>
  <si>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</si>
  <si>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</si>
  <si>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</si>
  <si>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</si>
  <si>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</si>
  <si>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</si>
  <si>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</si>
  <si>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</si>
  <si>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</si>
  <si>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</si>
  <si>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</si>
  <si>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</si>
  <si>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</si>
  <si>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</si>
  <si>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</si>
  <si>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</si>
  <si>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</si>
  <si>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</si>
  <si>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</si>
  <si>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</si>
  <si>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</si>
  <si>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</si>
  <si>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</si>
  <si>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</si>
  <si>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</si>
  <si>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</si>
  <si>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</si>
  <si>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</si>
  <si>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</si>
  <si>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</si>
  <si>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</si>
  <si>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</si>
  <si>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</si>
  <si>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</si>
  <si>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</si>
  <si>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</si>
  <si>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</si>
  <si>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</si>
  <si>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</si>
  <si>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</si>
  <si>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</si>
  <si>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</si>
  <si>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</si>
  <si>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</si>
  <si>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</si>
  <si>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</si>
  <si>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</si>
  <si>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</si>
  <si>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</si>
  <si>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</si>
  <si>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</si>
  <si>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</si>
  <si>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</si>
  <si>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</si>
  <si>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</si>
  <si>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</si>
  <si>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</si>
  <si>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</si>
  <si>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</si>
  <si>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</si>
  <si>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</si>
  <si>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</si>
  <si>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</si>
  <si>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</si>
  <si>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</si>
  <si>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</si>
  <si>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</si>
  <si>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</si>
  <si>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</si>
  <si>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</si>
  <si>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</si>
  <si>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</si>
  <si>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</si>
  <si>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</si>
  <si>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</si>
  <si>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</si>
  <si>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</si>
  <si>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</si>
  <si>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</si>
  <si>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</si>
  <si>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</si>
  <si>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</si>
  <si>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</si>
  <si>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</si>
  <si>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</si>
  <si>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</si>
  <si>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</si>
  <si>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</si>
  <si>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</si>
  <si>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</si>
  <si>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</si>
  <si>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</si>
  <si>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</si>
  <si>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</si>
  <si>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</si>
  <si>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</si>
  <si>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</si>
  <si>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</si>
  <si>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</si>
  <si>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</si>
  <si>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</si>
  <si>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</si>
  <si>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</si>
  <si>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</si>
  <si>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</si>
  <si>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</si>
  <si>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</si>
  <si>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</si>
  <si>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</si>
  <si>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</si>
  <si>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</si>
  <si>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</si>
  <si>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</si>
  <si>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</si>
  <si>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</si>
  <si>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</si>
  <si>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</si>
  <si>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</si>
  <si>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</si>
  <si>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</si>
  <si>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</si>
  <si>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</si>
  <si>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</si>
  <si>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</si>
  <si>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</si>
  <si>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</si>
  <si>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</si>
  <si>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</si>
  <si>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</si>
  <si>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</si>
  <si>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</si>
  <si>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</si>
  <si>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</si>
  <si>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</si>
  <si>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</si>
  <si>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</si>
  <si>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</si>
  <si>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</si>
  <si>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</si>
  <si>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</si>
  <si>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</si>
  <si>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</si>
  <si>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</si>
  <si>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</si>
  <si>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</si>
  <si>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</si>
  <si>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</si>
  <si>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</si>
  <si>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</si>
  <si>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</si>
  <si>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</si>
  <si>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</si>
  <si>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</si>
  <si>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</si>
  <si>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</si>
  <si>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</si>
  <si>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</si>
  <si>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</si>
  <si>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</si>
  <si>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</si>
  <si>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</si>
  <si>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</si>
  <si>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</si>
  <si>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</si>
  <si>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</si>
  <si>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</si>
  <si>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</si>
  <si>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</si>
  <si>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</si>
  <si>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</si>
  <si>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</si>
  <si>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</si>
  <si>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</si>
  <si>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</si>
  <si>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</si>
  <si>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</si>
  <si>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</si>
  <si>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</si>
  <si>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</si>
  <si>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</si>
  <si>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</si>
  <si>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</si>
  <si>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</si>
  <si>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</si>
  <si>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</si>
  <si>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</si>
  <si>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</si>
  <si>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</si>
  <si>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</si>
  <si>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</si>
  <si>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</si>
  <si>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</si>
  <si>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</si>
  <si>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</si>
  <si>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</si>
  <si>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</si>
  <si>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</si>
  <si>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</si>
  <si>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</si>
  <si>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</si>
  <si>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</si>
  <si>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</si>
  <si>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</si>
  <si>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</si>
  <si>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</si>
  <si>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</si>
  <si>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</si>
  <si>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</si>
  <si>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</si>
  <si>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</si>
  <si>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</si>
  <si>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</si>
  <si>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</si>
  <si>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</si>
  <si>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</si>
  <si>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</si>
  <si>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</si>
  <si>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</si>
  <si>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</si>
  <si>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</si>
  <si>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</si>
  <si>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</si>
  <si>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</si>
  <si>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</si>
  <si>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</si>
  <si>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</si>
  <si>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</si>
  <si>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</si>
  <si>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</si>
  <si>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</si>
  <si>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</si>
  <si>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</si>
  <si>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</si>
  <si>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</si>
  <si>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</si>
  <si>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</si>
  <si>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</si>
  <si>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</si>
  <si>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</si>
  <si>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</si>
  <si>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</si>
  <si>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</si>
  <si>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</si>
  <si>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</si>
  <si>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</si>
  <si>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</si>
  <si>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</si>
  <si>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</si>
  <si>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</si>
  <si>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</si>
  <si>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</si>
  <si>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</si>
  <si>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</si>
  <si>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</si>
  <si>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</si>
  <si>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</si>
  <si>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</si>
  <si>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</si>
  <si>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</si>
  <si>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</si>
  <si>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</si>
  <si>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</si>
  <si>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</si>
  <si>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</si>
  <si>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</si>
  <si>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</si>
  <si>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</si>
  <si>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</si>
  <si>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</si>
  <si>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</si>
  <si>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</si>
  <si>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</si>
  <si>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</si>
  <si>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</si>
  <si>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</si>
  <si>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</si>
  <si>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</si>
  <si>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</si>
  <si>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</si>
  <si>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</si>
  <si>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</si>
  <si>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</si>
  <si>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</si>
  <si>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</si>
  <si>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</si>
  <si>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</si>
  <si>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</si>
  <si>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</si>
  <si>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</si>
  <si>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</si>
  <si>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</si>
  <si>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</si>
  <si>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</si>
  <si>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</si>
  <si>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</si>
  <si>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</si>
  <si>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</si>
  <si>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</si>
  <si>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</si>
  <si>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</si>
  <si>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</si>
  <si>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</si>
  <si>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</si>
  <si>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</si>
  <si>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</si>
  <si>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</si>
  <si>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</si>
  <si>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</si>
  <si>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</si>
  <si>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</si>
  <si>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</si>
  <si>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</si>
  <si>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</si>
  <si>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</si>
  <si>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</si>
  <si>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</si>
  <si>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</si>
  <si>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</si>
  <si>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</si>
  <si>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</si>
  <si>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</si>
  <si>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</si>
  <si>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</si>
  <si>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</si>
  <si>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</si>
  <si>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</si>
  <si>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</si>
  <si>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</si>
  <si>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</si>
  <si>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</si>
  <si>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</si>
  <si>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</si>
  <si>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</si>
  <si>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</si>
  <si>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</si>
  <si>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</si>
  <si>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</si>
  <si>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</si>
  <si>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</si>
  <si>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</si>
  <si>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</si>
  <si>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</si>
  <si>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</si>
  <si>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</si>
  <si>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</si>
  <si>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</si>
  <si>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</si>
  <si>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</si>
  <si>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</si>
  <si>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</si>
  <si>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</si>
  <si>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</si>
  <si>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</si>
  <si>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</si>
  <si>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</si>
  <si>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</si>
  <si>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</si>
  <si>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</si>
  <si>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</si>
  <si>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</si>
  <si>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</si>
  <si>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</si>
  <si>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</si>
  <si>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</si>
  <si>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</si>
  <si>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</si>
  <si>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</si>
  <si>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</si>
  <si>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</si>
  <si>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</si>
  <si>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</si>
  <si>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</si>
  <si>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</si>
  <si>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</si>
  <si>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</si>
  <si>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</si>
  <si>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</si>
  <si>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</si>
  <si>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</si>
  <si>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</si>
  <si>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</si>
  <si>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</si>
  <si>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</si>
  <si>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</si>
  <si>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</si>
  <si>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</si>
  <si>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</si>
  <si>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</si>
  <si>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</si>
  <si>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</si>
  <si>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</si>
  <si>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</si>
  <si>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</si>
  <si>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</si>
  <si>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</si>
  <si>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</si>
  <si>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</si>
  <si>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</si>
  <si>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</si>
  <si>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</si>
  <si>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</si>
  <si>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</si>
  <si>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</si>
  <si>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</si>
  <si>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</si>
  <si>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</si>
  <si>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</si>
  <si>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</si>
  <si>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</si>
  <si>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</si>
  <si>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</si>
  <si>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</si>
  <si>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</si>
  <si>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</si>
  <si>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</si>
  <si>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</si>
  <si>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</si>
  <si>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</si>
  <si>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</si>
  <si>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</si>
  <si>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</si>
  <si>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</si>
  <si>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</si>
  <si>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</si>
  <si>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</si>
  <si>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</si>
  <si>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</si>
  <si>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</si>
  <si>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</si>
  <si>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</si>
  <si>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</si>
  <si>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</si>
  <si>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</si>
  <si>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</si>
  <si>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</si>
  <si>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</si>
  <si>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</si>
  <si>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</si>
  <si>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</si>
  <si>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</si>
  <si>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</si>
  <si>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</si>
  <si>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</si>
  <si>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</si>
  <si>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</si>
  <si>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</si>
  <si>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</si>
  <si>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</si>
  <si>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</si>
  <si>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</si>
  <si>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</si>
  <si>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</si>
  <si>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</si>
  <si>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</si>
  <si>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</si>
  <si>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</si>
  <si>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</si>
  <si>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</si>
  <si>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</si>
  <si>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</si>
  <si>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</si>
  <si>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</si>
  <si>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</si>
  <si>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</si>
  <si>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</si>
  <si>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</si>
  <si>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</si>
  <si>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</si>
  <si>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</si>
  <si>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</si>
  <si>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</si>
  <si>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</si>
  <si>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</si>
  <si>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</si>
  <si>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</si>
  <si>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</si>
  <si>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</si>
  <si>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</si>
  <si>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</si>
  <si>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</si>
  <si>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</si>
  <si>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</si>
  <si>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</si>
  <si>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</si>
  <si>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</si>
  <si>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</si>
  <si>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</si>
  <si>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</si>
  <si>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</si>
  <si>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</si>
  <si>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</si>
  <si>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</si>
  <si>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</si>
  <si>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</si>
  <si>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</si>
  <si>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</si>
  <si>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</si>
  <si>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</si>
  <si>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</si>
  <si>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</si>
  <si>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</si>
  <si>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</si>
  <si>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</si>
  <si>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</si>
  <si>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</si>
  <si>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</si>
  <si>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</si>
  <si>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</si>
  <si>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</si>
  <si>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</si>
  <si>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</si>
  <si>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</si>
  <si>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</si>
  <si>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</si>
  <si>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</si>
  <si>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</si>
  <si>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</si>
  <si>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</si>
  <si>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</si>
  <si>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</si>
  <si>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</si>
  <si>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</si>
  <si>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</si>
  <si>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</si>
  <si>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</si>
  <si>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</si>
  <si>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</si>
  <si>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</si>
  <si>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</si>
  <si>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</si>
  <si>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</si>
  <si>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</si>
  <si>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</si>
  <si>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</si>
  <si>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</si>
  <si>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</si>
  <si>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</si>
  <si>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</si>
  <si>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</si>
  <si>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</si>
  <si>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</si>
  <si>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</si>
  <si>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</si>
  <si>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</si>
  <si>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</si>
  <si>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</si>
  <si>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</si>
  <si>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</si>
  <si>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</si>
  <si>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</si>
  <si>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</si>
  <si>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</si>
  <si>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</si>
  <si>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</si>
  <si>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</si>
  <si>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</si>
  <si>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</si>
  <si>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</si>
  <si>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</si>
  <si>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</si>
  <si>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</si>
  <si>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</si>
  <si>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</si>
  <si>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</si>
  <si>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</si>
  <si>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</si>
  <si>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</si>
  <si>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</si>
  <si>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</si>
  <si>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</si>
  <si>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</si>
  <si>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</si>
  <si>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</si>
  <si>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</si>
  <si>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</si>
  <si>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</si>
  <si>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</si>
  <si>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</si>
  <si>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</si>
  <si>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</si>
  <si>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</si>
  <si>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</si>
  <si>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</si>
  <si>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</si>
  <si>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</si>
  <si>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</si>
  <si>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</si>
  <si>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</si>
  <si>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</si>
  <si>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</si>
  <si>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</si>
  <si>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</si>
  <si>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</si>
  <si>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</si>
  <si>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</si>
  <si>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</si>
  <si>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</si>
  <si>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</si>
  <si>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</si>
  <si>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</si>
  <si>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</si>
  <si>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</si>
  <si>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</si>
  <si>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</si>
  <si>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</si>
  <si>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</si>
  <si>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</si>
  <si>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</si>
  <si>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</si>
  <si>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</si>
  <si>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</si>
  <si>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</si>
  <si>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</si>
  <si>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</si>
  <si>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</si>
  <si>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</si>
  <si>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</si>
  <si>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</si>
  <si>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</si>
  <si>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</si>
  <si>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</si>
  <si>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</si>
  <si>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</si>
  <si>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</si>
  <si>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</si>
  <si>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</si>
  <si>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</si>
  <si>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</si>
  <si>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</si>
  <si>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</si>
  <si>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</si>
  <si>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</si>
  <si>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</si>
  <si>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</si>
  <si>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</si>
  <si>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</si>
  <si>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</si>
  <si>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</si>
  <si>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</si>
  <si>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</si>
  <si>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</si>
  <si>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</si>
  <si>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</si>
  <si>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</si>
  <si>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</si>
  <si>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</si>
  <si>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</si>
  <si>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</si>
  <si>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</si>
  <si>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</si>
  <si>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</si>
  <si>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</si>
  <si>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</si>
  <si>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</si>
  <si>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</si>
  <si>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</si>
  <si>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</si>
  <si>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</si>
  <si>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</si>
  <si>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</si>
  <si>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</si>
  <si>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</si>
  <si>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</si>
  <si>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</si>
  <si>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</si>
  <si>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</si>
  <si>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</si>
  <si>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</si>
  <si>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</si>
  <si>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</si>
  <si>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</si>
  <si>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</si>
  <si>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</si>
  <si>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</si>
  <si>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</si>
  <si>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</si>
  <si>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</si>
  <si>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</si>
  <si>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</si>
  <si>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</si>
  <si>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</si>
  <si>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</si>
  <si>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</si>
  <si>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</si>
  <si>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</si>
  <si>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</si>
  <si>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</si>
  <si>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</si>
  <si>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</si>
  <si>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</si>
  <si>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</si>
  <si>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</si>
  <si>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</si>
  <si>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</si>
  <si>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</si>
  <si>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</si>
  <si>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</si>
  <si>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</si>
  <si>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</si>
  <si>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</si>
  <si>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</si>
  <si>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</si>
  <si>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</si>
  <si>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</si>
  <si>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</si>
  <si>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</si>
  <si>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</si>
  <si>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</si>
  <si>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</si>
  <si>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</si>
  <si>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</si>
  <si>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</si>
  <si>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</si>
  <si>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</si>
  <si>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</si>
  <si>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</si>
  <si>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</si>
  <si>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</si>
  <si>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</si>
  <si>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</si>
  <si>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</si>
  <si>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</si>
  <si>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</si>
  <si>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</si>
  <si>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</si>
  <si>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</si>
  <si>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</si>
  <si>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</si>
  <si>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</si>
  <si>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</si>
  <si>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</si>
  <si>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</si>
  <si>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</si>
  <si>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</si>
  <si>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</si>
  <si>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</si>
  <si>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</si>
  <si>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</si>
  <si>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</si>
  <si>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</si>
  <si>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</si>
  <si>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</si>
  <si>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</si>
  <si>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</si>
  <si>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</si>
  <si>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</si>
  <si>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</si>
  <si>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</si>
  <si>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</si>
  <si>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</si>
  <si>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</si>
  <si>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</si>
  <si>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</si>
  <si>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</si>
  <si>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</si>
  <si>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</si>
  <si>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</si>
  <si>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</si>
  <si>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</si>
  <si>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</si>
  <si>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</si>
  <si>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</si>
  <si>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</si>
  <si>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</si>
  <si>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</si>
  <si>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</si>
  <si>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</si>
  <si>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</si>
  <si>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</si>
  <si>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</si>
  <si>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</si>
  <si>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</si>
  <si>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</si>
  <si>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</si>
  <si>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</si>
  <si>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</si>
  <si>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</si>
  <si>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</si>
  <si>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</si>
  <si>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</si>
  <si>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</si>
  <si>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</si>
  <si>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</si>
  <si>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</si>
  <si>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</si>
  <si>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</si>
  <si>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</si>
  <si>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</si>
  <si>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</si>
  <si>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</si>
  <si>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</si>
  <si>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</si>
  <si>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</si>
  <si>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</si>
  <si>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</si>
  <si>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</si>
  <si>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</si>
  <si>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</si>
  <si>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</si>
  <si>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</si>
  <si>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</si>
  <si>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</si>
  <si>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</si>
  <si>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</si>
  <si>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</si>
  <si>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</si>
  <si>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</si>
  <si>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</si>
  <si>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</si>
  <si>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</si>
  <si>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</si>
  <si>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</si>
  <si>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</si>
  <si>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</si>
  <si>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</si>
  <si>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</si>
  <si>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</si>
  <si>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</si>
  <si>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</si>
  <si>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</si>
  <si>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</si>
  <si>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</si>
  <si>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</si>
  <si>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</si>
  <si>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</si>
  <si>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</si>
  <si>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</si>
  <si>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</si>
  <si>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</si>
  <si>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</si>
  <si>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</si>
  <si>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</si>
  <si>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</si>
  <si>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</si>
  <si>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</si>
  <si>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</si>
  <si>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</si>
  <si>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</si>
  <si>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</si>
  <si>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</si>
  <si>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</si>
  <si>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</si>
  <si>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</si>
  <si>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</si>
  <si>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</si>
  <si>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</si>
  <si>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</si>
  <si>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</si>
  <si>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</si>
  <si>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</si>
  <si>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</si>
  <si>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</si>
  <si>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</si>
  <si>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</si>
  <si>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</si>
  <si>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</si>
  <si>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</si>
  <si>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</si>
  <si>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</si>
  <si>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</si>
  <si>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</si>
  <si>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</si>
  <si>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</si>
  <si>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</si>
  <si>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</si>
  <si>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</si>
  <si>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</si>
  <si>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</si>
  <si>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</si>
  <si>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</si>
  <si>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</si>
  <si>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</si>
  <si>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</si>
  <si>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</si>
  <si>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</si>
  <si>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</si>
  <si>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</si>
  <si>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</si>
  <si>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</si>
  <si>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</si>
  <si>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</si>
  <si>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</si>
  <si>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</si>
  <si>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</si>
  <si>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</si>
  <si>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</si>
  <si>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</si>
  <si>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</si>
  <si>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</si>
  <si>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</si>
  <si>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</si>
  <si>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</si>
  <si>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</si>
  <si>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</si>
  <si>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</si>
  <si>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</si>
  <si>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</si>
  <si>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</si>
  <si>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</si>
  <si>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</si>
  <si>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</si>
  <si>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</si>
  <si>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</si>
  <si>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</si>
  <si>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</si>
  <si>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</si>
  <si>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</si>
  <si>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</si>
  <si>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</si>
  <si>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</si>
  <si>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</si>
  <si>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</si>
  <si>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</si>
  <si>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</si>
  <si>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</si>
  <si>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</si>
  <si>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</si>
  <si>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</si>
  <si>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</si>
  <si>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</si>
  <si>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</si>
  <si>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</si>
  <si>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</si>
  <si>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</si>
  <si>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</si>
  <si>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</si>
  <si>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</si>
  <si>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</si>
  <si>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</si>
  <si>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</si>
  <si>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</si>
  <si>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</si>
  <si>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</si>
  <si>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</si>
  <si>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</si>
  <si>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</si>
  <si>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</si>
  <si>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</si>
  <si>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</si>
  <si>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</si>
  <si>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</si>
  <si>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</si>
  <si>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</si>
  <si>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</si>
  <si>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</si>
  <si>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</si>
  <si>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</si>
  <si>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</si>
  <si>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</si>
  <si>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</si>
  <si>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</si>
  <si>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</si>
  <si>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</si>
  <si>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</si>
  <si>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</si>
  <si>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</si>
  <si>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</si>
  <si>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</si>
  <si>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</si>
  <si>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</si>
  <si>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</si>
  <si>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</si>
  <si>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</si>
  <si>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</si>
  <si>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</si>
  <si>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</si>
  <si>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</si>
  <si>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</si>
  <si>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</si>
  <si>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</si>
  <si>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</si>
  <si>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</si>
  <si>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</si>
  <si>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</si>
  <si>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</si>
  <si>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</si>
  <si>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</si>
  <si>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</si>
  <si>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</si>
  <si>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</si>
  <si>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</si>
  <si>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</si>
  <si>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</si>
  <si>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</si>
  <si>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</si>
  <si>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</si>
  <si>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</si>
  <si>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</si>
  <si>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</si>
  <si>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</si>
  <si>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</si>
  <si>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</si>
  <si>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</si>
  <si>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</si>
  <si>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</si>
  <si>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</si>
  <si>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</si>
  <si>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</si>
  <si>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</si>
  <si>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</si>
  <si>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</si>
  <si>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</si>
  <si>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</si>
  <si>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</si>
  <si>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</si>
  <si>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</si>
  <si>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</si>
  <si>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</si>
  <si>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</si>
  <si>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</si>
  <si>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</si>
  <si>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</si>
  <si>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</si>
  <si>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</si>
  <si>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</si>
  <si>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</si>
  <si>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</si>
  <si>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</si>
  <si>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</si>
  <si>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</si>
  <si>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</si>
  <si>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</si>
  <si>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</si>
  <si>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</si>
  <si>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</si>
  <si>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</si>
  <si>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</si>
  <si>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</si>
  <si>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</si>
  <si>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</si>
  <si>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</si>
  <si>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</si>
  <si>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</si>
  <si>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</si>
  <si>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</si>
  <si>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</si>
  <si>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</si>
  <si>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</si>
  <si>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</si>
  <si>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</si>
  <si>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</si>
  <si>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</si>
  <si>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</si>
  <si>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</si>
  <si>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</si>
  <si>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</si>
  <si>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</si>
  <si>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</si>
  <si>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</si>
  <si>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</si>
  <si>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</si>
  <si>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</si>
  <si>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</si>
  <si>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</si>
  <si>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</si>
  <si>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</si>
  <si>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</si>
  <si>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</si>
  <si>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</si>
  <si>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</si>
  <si>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</si>
  <si>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</si>
  <si>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</si>
  <si>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</si>
  <si>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</si>
  <si>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</si>
  <si>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</si>
  <si>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</si>
  <si>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</si>
  <si>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</si>
  <si>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</si>
  <si>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</si>
  <si>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</si>
  <si>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</si>
  <si>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</si>
  <si>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</si>
  <si>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</si>
  <si>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</si>
  <si>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</si>
  <si>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</si>
  <si>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</si>
  <si>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</si>
  <si>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</si>
  <si>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</si>
  <si>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</si>
  <si>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</si>
  <si>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</si>
  <si>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</si>
  <si>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</si>
  <si>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</si>
  <si>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</si>
  <si>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</si>
  <si>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</si>
  <si>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</si>
  <si>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</si>
  <si>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</si>
  <si>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</si>
  <si>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</si>
  <si>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</si>
  <si>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</si>
  <si>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</si>
  <si>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</si>
  <si>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</si>
  <si>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</si>
  <si>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</si>
  <si>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</si>
  <si>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</si>
  <si>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</si>
  <si>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</si>
  <si>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</si>
  <si>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</si>
  <si>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</si>
  <si>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</si>
  <si>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</si>
  <si>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</si>
  <si>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</si>
  <si>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</si>
  <si>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</si>
  <si>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</si>
  <si>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</si>
  <si>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</si>
  <si>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</si>
  <si>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</si>
  <si>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</si>
  <si>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</si>
  <si>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</si>
  <si>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</si>
  <si>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</si>
  <si>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</si>
  <si>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</si>
  <si>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</si>
  <si>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</si>
  <si>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</si>
  <si>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</si>
  <si>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</si>
  <si>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</si>
  <si>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</si>
  <si>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</si>
  <si>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</si>
  <si>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</si>
  <si>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</si>
  <si>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</si>
  <si>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</si>
  <si>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</si>
  <si>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</si>
  <si>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</si>
  <si>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</si>
  <si>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</si>
  <si>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</si>
  <si>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</si>
  <si>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</si>
  <si>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</si>
  <si>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</si>
  <si>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</si>
  <si>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</si>
  <si>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</si>
  <si>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</si>
  <si>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</si>
  <si>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</si>
  <si>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</si>
  <si>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</si>
  <si>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</si>
  <si>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</si>
  <si>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</si>
  <si>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</si>
  <si>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</si>
  <si>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</si>
  <si>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</si>
  <si>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</si>
  <si>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</si>
  <si>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</si>
  <si>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</si>
  <si>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</si>
  <si>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</si>
  <si>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</si>
  <si>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</si>
  <si>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</si>
  <si>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</si>
  <si>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</si>
  <si>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</si>
  <si>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</si>
  <si>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</si>
  <si>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</si>
  <si>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</si>
  <si>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</si>
  <si>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</si>
  <si>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</si>
  <si>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</si>
  <si>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</si>
  <si>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</si>
  <si>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</si>
  <si>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</si>
  <si>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</si>
  <si>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</si>
  <si>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</si>
  <si>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</si>
  <si>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</si>
  <si>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</si>
  <si>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</si>
  <si>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</si>
  <si>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</si>
  <si>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</si>
  <si>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</si>
  <si>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</si>
  <si>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</si>
  <si>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</si>
  <si>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</si>
  <si>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</si>
  <si>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</si>
  <si>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</si>
  <si>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</si>
  <si>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</si>
  <si>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</si>
  <si>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</si>
  <si>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</si>
  <si>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</si>
  <si>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</si>
  <si>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</si>
  <si>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</si>
  <si>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</si>
  <si>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</si>
  <si>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</si>
  <si>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</si>
  <si>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</si>
  <si>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</si>
  <si>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</si>
  <si>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</si>
  <si>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</si>
  <si>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</si>
  <si>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</si>
  <si>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</si>
  <si>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</si>
  <si>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</si>
  <si>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</si>
  <si>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</si>
  <si>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</si>
  <si>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</si>
  <si>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</si>
  <si>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</si>
  <si>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</si>
  <si>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</si>
  <si>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</si>
  <si>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</si>
  <si>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</si>
  <si>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</si>
  <si>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</si>
  <si>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</si>
  <si>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</si>
  <si>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</si>
  <si>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</si>
  <si>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</si>
  <si>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</si>
  <si>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</si>
  <si>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</si>
  <si>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</si>
  <si>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</si>
  <si>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</si>
  <si>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</si>
  <si>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</si>
  <si>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</si>
  <si>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</si>
  <si>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</si>
  <si>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</si>
  <si>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</si>
  <si>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</si>
  <si>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</si>
  <si>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</si>
  <si>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</si>
  <si>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</si>
  <si>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</si>
  <si>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</si>
  <si>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</si>
  <si>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</si>
  <si>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</si>
  <si>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</si>
  <si>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</si>
  <si>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</si>
  <si>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</si>
  <si>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</si>
  <si>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</si>
  <si>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</si>
  <si>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</si>
  <si>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</si>
  <si>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</si>
  <si>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</si>
  <si>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</si>
  <si>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</si>
  <si>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</si>
  <si>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</si>
  <si>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</si>
  <si>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</si>
  <si>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</si>
  <si>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</si>
  <si>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</si>
  <si>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</si>
  <si>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</si>
  <si>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</si>
  <si>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</si>
  <si>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</si>
  <si>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</si>
  <si>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</si>
  <si>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</si>
  <si>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</si>
  <si>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</si>
  <si>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</si>
  <si>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</si>
  <si>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</si>
  <si>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</si>
  <si>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</si>
  <si>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</si>
  <si>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</si>
  <si>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</si>
  <si>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</si>
  <si>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</si>
  <si>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</si>
  <si>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</si>
  <si>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</si>
  <si>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</si>
  <si>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</si>
  <si>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</si>
  <si>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</si>
  <si>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</si>
  <si>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</si>
  <si>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</si>
  <si>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</si>
  <si>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</si>
  <si>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</si>
  <si>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</si>
  <si>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</si>
  <si>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</si>
  <si>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</si>
  <si>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</si>
  <si>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</si>
  <si>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</si>
  <si>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</si>
  <si>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</si>
  <si>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</si>
  <si>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</si>
  <si>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</si>
  <si>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</si>
  <si>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</si>
  <si>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</si>
  <si>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</si>
  <si>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</si>
  <si>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</si>
  <si>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</si>
  <si>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</si>
  <si>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</si>
  <si>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</si>
  <si>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</si>
  <si>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</si>
  <si>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</si>
  <si>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</si>
  <si>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</si>
  <si>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</si>
  <si>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</si>
  <si>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</si>
  <si>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</si>
  <si>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</si>
  <si>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</si>
  <si>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</si>
  <si>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</si>
  <si>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</si>
  <si>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</si>
  <si>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</si>
  <si>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</si>
  <si>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</si>
  <si>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</si>
  <si>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</si>
  <si>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</si>
  <si>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</si>
  <si>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</si>
  <si>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</si>
  <si>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</si>
  <si>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</si>
  <si>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</si>
  <si>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</si>
  <si>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</si>
  <si>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</si>
  <si>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</si>
  <si>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</si>
  <si>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</si>
  <si>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</si>
  <si>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</si>
  <si>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</si>
  <si>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</si>
  <si>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</si>
  <si>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</si>
  <si>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</si>
  <si>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</si>
  <si>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</si>
  <si>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</si>
  <si>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</si>
  <si>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</si>
  <si>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</si>
  <si>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</si>
  <si>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</si>
  <si>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</si>
  <si>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</si>
  <si>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</si>
  <si>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</si>
  <si>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</si>
  <si>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</si>
  <si>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</si>
  <si>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</si>
  <si>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</si>
  <si>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</si>
  <si>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</si>
  <si>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</si>
  <si>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</si>
  <si>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</si>
  <si>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</si>
  <si>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</si>
  <si>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</si>
  <si>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</si>
  <si>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</si>
  <si>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</si>
  <si>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</si>
  <si>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</si>
  <si>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</si>
  <si>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</si>
  <si>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</si>
  <si>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</si>
  <si>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</si>
  <si>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</si>
  <si>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</si>
  <si>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</si>
  <si>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</si>
  <si>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</si>
  <si>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</si>
  <si>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</si>
  <si>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</si>
  <si>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</si>
  <si>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</si>
  <si>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</si>
  <si>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</si>
  <si>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</si>
  <si>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</si>
  <si>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</si>
  <si>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</si>
  <si>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</si>
  <si>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</si>
  <si>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</si>
  <si>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</si>
  <si>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</si>
  <si>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</si>
  <si>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</si>
  <si>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</si>
  <si>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</si>
  <si>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</si>
  <si>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</si>
  <si>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</si>
  <si>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</si>
  <si>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</si>
  <si>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</si>
  <si>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</si>
  <si>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</si>
  <si>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</si>
  <si>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</si>
  <si>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</si>
  <si>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</si>
  <si>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</si>
  <si>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</si>
  <si>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</si>
  <si>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</si>
  <si>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</si>
  <si>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</si>
  <si>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</si>
  <si>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</si>
  <si>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</si>
  <si>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</si>
  <si>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</si>
  <si>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</si>
  <si>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</si>
  <si>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</si>
  <si>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</si>
  <si>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</si>
  <si>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</si>
  <si>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</si>
  <si>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</si>
  <si>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</si>
  <si>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</si>
  <si>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</si>
  <si>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</si>
  <si>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</si>
  <si>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</si>
  <si>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</si>
  <si>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</si>
  <si>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</si>
  <si>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</si>
  <si>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</si>
  <si>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</si>
  <si>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</si>
  <si>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</si>
  <si>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</si>
  <si>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</si>
  <si>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</si>
  <si>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</si>
  <si>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</si>
  <si>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</si>
  <si>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</si>
  <si>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</si>
  <si>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</si>
  <si>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</si>
  <si>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</si>
  <si>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</si>
  <si>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</si>
  <si>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</si>
  <si>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</si>
  <si>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</si>
  <si>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</si>
  <si>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</si>
  <si>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</si>
  <si>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</si>
  <si>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</si>
  <si>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</si>
  <si>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</si>
  <si>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</si>
  <si>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</si>
  <si>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</si>
  <si>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</si>
  <si>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</si>
  <si>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</si>
  <si>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</si>
  <si>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</si>
  <si>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</si>
  <si>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</si>
  <si>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</si>
  <si>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</si>
  <si>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</si>
  <si>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</si>
  <si>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</si>
  <si>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</si>
  <si>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</si>
  <si>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</si>
  <si>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</si>
  <si>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</si>
  <si>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</si>
  <si>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</si>
  <si>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</si>
  <si>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</si>
  <si>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</si>
  <si>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</si>
  <si>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</si>
  <si>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</si>
  <si>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</si>
  <si>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</si>
  <si>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</si>
  <si>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</si>
  <si>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</si>
  <si>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</si>
  <si>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</si>
  <si>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</si>
  <si>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</si>
  <si>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</si>
  <si>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</si>
  <si>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</si>
  <si>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</si>
  <si>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</si>
  <si>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</si>
  <si>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</si>
  <si>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</si>
  <si>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</si>
  <si>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</si>
  <si>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</si>
  <si>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</si>
  <si>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</si>
  <si>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</si>
  <si>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</si>
  <si>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</si>
  <si>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</si>
  <si>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</si>
  <si>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</si>
  <si>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</si>
  <si>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</si>
  <si>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</si>
  <si>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</si>
  <si>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</si>
  <si>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</si>
  <si>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</si>
  <si>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</si>
  <si>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</si>
  <si>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</si>
  <si>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</si>
  <si>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</si>
  <si>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</si>
  <si>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</si>
  <si>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</si>
  <si>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</si>
  <si>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</si>
  <si>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</si>
  <si>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</si>
  <si>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</si>
  <si>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</si>
  <si>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</si>
  <si>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</si>
  <si>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</si>
  <si>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</si>
  <si>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</si>
  <si>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</si>
  <si>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</si>
  <si>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</si>
  <si>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</si>
  <si>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</si>
  <si>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</si>
  <si>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</si>
  <si>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</si>
  <si>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</si>
  <si>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</si>
  <si>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</si>
  <si>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</si>
  <si>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</si>
  <si>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</si>
  <si>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</si>
  <si>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</si>
  <si>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</si>
  <si>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</si>
  <si>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</si>
  <si>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</si>
  <si>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</si>
  <si>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</si>
  <si>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</si>
  <si>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</si>
  <si>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</si>
  <si>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</si>
  <si>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</si>
  <si>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</si>
  <si>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</si>
  <si>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</si>
  <si>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</si>
  <si>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</si>
  <si>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</si>
  <si>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</si>
  <si>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</si>
  <si>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</si>
  <si>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</si>
  <si>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</si>
  <si>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</si>
  <si>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</si>
  <si>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</si>
  <si>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</si>
  <si>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</si>
  <si>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</si>
  <si>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</si>
  <si>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</si>
  <si>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</si>
  <si>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</si>
  <si>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</si>
  <si>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</si>
  <si>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</si>
  <si>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</si>
  <si>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</si>
  <si>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</si>
  <si>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</si>
  <si>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</si>
  <si>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</si>
  <si>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</si>
  <si>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</si>
  <si>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</si>
  <si>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</si>
  <si>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</si>
  <si>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</si>
  <si>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</si>
  <si>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</si>
  <si>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</si>
  <si>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</si>
  <si>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</si>
  <si>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</si>
  <si>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</si>
  <si>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</si>
  <si>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</si>
  <si>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</si>
  <si>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</si>
  <si>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</si>
  <si>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</si>
  <si>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</si>
  <si>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</si>
  <si>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</si>
  <si>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</si>
  <si>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</si>
  <si>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</si>
  <si>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</si>
  <si>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</si>
  <si>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</si>
  <si>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</si>
  <si>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</si>
  <si>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</si>
  <si>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</si>
  <si>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</si>
  <si>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</si>
  <si>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</si>
  <si>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</si>
  <si>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</si>
  <si>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</si>
  <si>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</si>
  <si>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</si>
  <si>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</si>
  <si>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</si>
  <si>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</si>
  <si>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</si>
  <si>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</si>
  <si>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</si>
  <si>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</si>
  <si>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</si>
  <si>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</si>
  <si>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</si>
  <si>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</si>
  <si>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</si>
  <si>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</si>
  <si>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</si>
  <si>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</si>
  <si>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</si>
  <si>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</si>
  <si>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</si>
  <si>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</si>
  <si>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</si>
  <si>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</si>
  <si>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</si>
  <si>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</si>
  <si>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</si>
  <si>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</si>
  <si>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</si>
  <si>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</si>
  <si>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</si>
  <si>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</si>
  <si>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</si>
  <si>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</si>
  <si>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</si>
  <si>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</si>
  <si>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</si>
  <si>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</si>
  <si>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</si>
  <si>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</si>
  <si>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</si>
  <si>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</si>
  <si>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</si>
  <si>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</si>
  <si>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</si>
  <si>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</si>
  <si>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</si>
  <si>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</si>
  <si>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</si>
  <si>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</si>
  <si>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</si>
  <si>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</si>
  <si>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</si>
  <si>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</si>
  <si>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</si>
  <si>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</si>
  <si>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</si>
  <si>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</si>
  <si>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</si>
  <si>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</si>
  <si>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</si>
  <si>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</si>
  <si>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</si>
  <si>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</si>
  <si>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</si>
  <si>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</si>
  <si>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</si>
  <si>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</si>
  <si>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</si>
  <si>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</si>
  <si>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</si>
  <si>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</si>
  <si>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</si>
  <si>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</si>
  <si>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</si>
  <si>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</si>
  <si>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</si>
  <si>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</si>
  <si>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</si>
  <si>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</si>
  <si>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</si>
  <si>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</si>
  <si>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</si>
  <si>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</si>
  <si>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</si>
  <si>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</si>
  <si>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</si>
  <si>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</si>
  <si>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</si>
  <si>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</si>
  <si>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</si>
  <si>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</si>
  <si>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</si>
  <si>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</si>
  <si>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</si>
  <si>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</si>
  <si>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</si>
  <si>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</si>
  <si>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</si>
  <si>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</si>
  <si>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</si>
  <si>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</si>
  <si>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</si>
  <si>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</si>
  <si>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</si>
  <si>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</si>
  <si>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</si>
  <si>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</si>
  <si>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</si>
  <si>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</si>
  <si>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</si>
  <si>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</si>
  <si>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</si>
  <si>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</si>
  <si>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</si>
  <si>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</si>
  <si>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</si>
  <si>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</si>
  <si>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</si>
  <si>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</si>
  <si>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</si>
  <si>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</si>
  <si>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</si>
  <si>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</si>
  <si>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</si>
  <si>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</si>
  <si>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</si>
  <si>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</si>
  <si>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</si>
  <si>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</si>
  <si>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</si>
  <si>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</si>
  <si>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</si>
  <si>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</si>
  <si>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</si>
  <si>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</si>
  <si>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</si>
  <si>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</si>
  <si>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</si>
  <si>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</si>
  <si>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</si>
  <si>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</si>
  <si>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</si>
  <si>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</si>
  <si>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</si>
  <si>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</si>
  <si>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</si>
  <si>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</si>
  <si>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</si>
  <si>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</si>
  <si>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</si>
  <si>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</si>
  <si>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</si>
  <si>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</si>
  <si>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</si>
  <si>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</si>
  <si>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</si>
  <si>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</si>
  <si>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</si>
  <si>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</si>
  <si>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</si>
  <si>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</si>
  <si>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</si>
  <si>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</si>
  <si>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</si>
  <si>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</si>
  <si>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</si>
  <si>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</si>
  <si>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</si>
  <si>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</si>
  <si>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</si>
  <si>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</si>
  <si>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</si>
  <si>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</si>
  <si>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</si>
  <si>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</si>
  <si>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</si>
  <si>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</si>
  <si>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</si>
  <si>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</si>
  <si>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</si>
  <si>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</si>
  <si>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</si>
  <si>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</si>
  <si>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</si>
  <si>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</si>
  <si>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</si>
  <si>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</si>
  <si>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</si>
  <si>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</si>
  <si>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</si>
  <si>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</si>
  <si>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</si>
  <si>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</si>
  <si>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</si>
  <si>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</si>
  <si>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</si>
  <si>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</si>
  <si>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</si>
  <si>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</si>
  <si>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</si>
  <si>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</si>
  <si>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</si>
  <si>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</si>
  <si>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</si>
  <si>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</si>
  <si>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</si>
  <si>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</si>
  <si>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</si>
  <si>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</si>
  <si>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</si>
  <si>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</si>
  <si>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</si>
  <si>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</si>
  <si>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</si>
  <si>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</si>
  <si>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</si>
  <si>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</si>
  <si>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</si>
  <si>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</si>
  <si>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</si>
  <si>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</si>
  <si>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</si>
  <si>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</si>
  <si>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</si>
  <si>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</si>
  <si>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</si>
  <si>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</si>
  <si>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</si>
  <si>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</si>
  <si>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</si>
  <si>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</si>
  <si>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</si>
  <si>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</si>
  <si>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</si>
  <si>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</si>
  <si>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</si>
  <si>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</si>
  <si>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</si>
  <si>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</si>
  <si>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</si>
  <si>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</si>
  <si>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</si>
  <si>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</si>
  <si>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</si>
  <si>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</si>
  <si>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</si>
  <si>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</si>
  <si>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</si>
  <si>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</si>
  <si>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</si>
  <si>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</si>
  <si>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</si>
  <si>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</si>
  <si>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</si>
  <si>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</si>
  <si>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</si>
  <si>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</si>
  <si>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</si>
  <si>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</si>
  <si>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</si>
  <si>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</si>
  <si>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</si>
  <si>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</si>
  <si>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</si>
  <si>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</si>
  <si>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</si>
  <si>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</si>
  <si>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</si>
  <si>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</si>
  <si>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</si>
  <si>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</si>
  <si>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</si>
  <si>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</si>
  <si>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</si>
  <si>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</si>
  <si>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</si>
  <si>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</si>
  <si>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</si>
  <si>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</si>
  <si>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</si>
  <si>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</si>
  <si>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</si>
  <si>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</si>
  <si>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</si>
  <si>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</si>
  <si>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</si>
  <si>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</si>
  <si>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</si>
  <si>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</si>
  <si>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</si>
  <si>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</si>
  <si>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</si>
  <si>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</si>
  <si>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</si>
  <si>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</si>
  <si>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</si>
  <si>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</si>
  <si>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</si>
  <si>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</si>
  <si>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</si>
  <si>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</si>
  <si>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</si>
  <si>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</si>
  <si>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</si>
  <si>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</si>
  <si>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</si>
  <si>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</si>
  <si>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</si>
  <si>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</si>
  <si>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</si>
  <si>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</si>
  <si>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</si>
  <si>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</si>
  <si>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</si>
  <si>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</si>
  <si>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</si>
  <si>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</si>
  <si>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</si>
  <si>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</si>
  <si>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</si>
  <si>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</si>
  <si>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</si>
  <si>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</si>
  <si>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</si>
  <si>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</si>
  <si>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</si>
  <si>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</si>
  <si>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</si>
  <si>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</si>
  <si>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</si>
  <si>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</si>
  <si>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</si>
  <si>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</si>
  <si>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</si>
  <si>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</si>
  <si>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</si>
  <si>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</si>
  <si>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</si>
  <si>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</si>
  <si>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</si>
  <si>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</si>
  <si>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</si>
  <si>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</si>
  <si>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</si>
  <si>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</si>
  <si>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</si>
  <si>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</si>
  <si>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</si>
  <si>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</si>
  <si>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</si>
  <si>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</si>
  <si>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</si>
  <si>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</si>
  <si>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</si>
  <si>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</si>
  <si>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</si>
  <si>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</si>
  <si>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</si>
  <si>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</si>
  <si>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</si>
  <si>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</si>
  <si>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</si>
  <si>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</si>
  <si>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</si>
  <si>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</si>
  <si>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</si>
  <si>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</si>
  <si>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</si>
  <si>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</si>
  <si>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</si>
  <si>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</si>
  <si>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</si>
  <si>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</si>
  <si>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</si>
  <si>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</si>
  <si>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</si>
  <si>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</si>
  <si>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</si>
  <si>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</si>
  <si>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</si>
  <si>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</si>
  <si>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</si>
  <si>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</si>
  <si>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</si>
  <si>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</si>
  <si>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</si>
  <si>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</si>
  <si>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</si>
  <si>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</si>
  <si>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</si>
  <si>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</si>
  <si>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</si>
  <si>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</si>
  <si>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</si>
  <si>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</si>
  <si>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</si>
  <si>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</si>
  <si>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</si>
  <si>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</si>
  <si>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</si>
  <si>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</si>
  <si>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</si>
  <si>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</si>
  <si>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</si>
  <si>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</si>
  <si>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</si>
  <si>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</si>
  <si>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</si>
  <si>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</si>
  <si>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</si>
  <si>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</si>
  <si>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</si>
  <si>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</si>
  <si>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</si>
  <si>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</si>
  <si>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</si>
  <si>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</si>
  <si>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</si>
  <si>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</si>
  <si>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</si>
  <si>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</si>
  <si>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</si>
  <si>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</si>
  <si>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</si>
  <si>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</si>
  <si>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</si>
  <si>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</si>
  <si>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</si>
  <si>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</si>
  <si>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</si>
  <si>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</si>
  <si>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</si>
  <si>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</si>
  <si>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</si>
  <si>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</si>
  <si>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</si>
  <si>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</si>
  <si>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</si>
  <si>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</si>
  <si>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</si>
  <si>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</si>
  <si>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</si>
  <si>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</si>
  <si>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</si>
  <si>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</si>
  <si>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</si>
  <si>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</si>
  <si>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</si>
  <si>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</si>
  <si>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</si>
  <si>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</si>
  <si>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</si>
  <si>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</si>
  <si>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</si>
  <si>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</si>
  <si>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</si>
  <si>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</si>
  <si>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</si>
  <si>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</si>
  <si>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</si>
  <si>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</si>
  <si>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</si>
  <si>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</si>
  <si>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</si>
  <si>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</si>
  <si>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</si>
  <si>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</si>
  <si>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</si>
  <si>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</si>
  <si>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</si>
  <si>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</si>
  <si>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</si>
  <si>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</si>
  <si>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</si>
  <si>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</si>
  <si>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</si>
  <si>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</si>
  <si>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</si>
  <si>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</si>
  <si>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</si>
  <si>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</si>
  <si>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</si>
  <si>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</si>
  <si>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</si>
  <si>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</si>
  <si>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</si>
  <si>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</si>
  <si>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</si>
  <si>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</si>
  <si>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</si>
  <si>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</si>
  <si>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</si>
  <si>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</si>
  <si>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</si>
  <si>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</si>
  <si>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</si>
  <si>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</si>
  <si>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</si>
  <si>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</si>
  <si>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</si>
  <si>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</si>
  <si>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</si>
  <si>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</si>
  <si>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</si>
  <si>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</si>
  <si>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</si>
  <si>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</si>
  <si>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</si>
  <si>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</si>
  <si>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</si>
  <si>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</si>
  <si>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</si>
  <si>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</si>
  <si>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</si>
  <si>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</si>
  <si>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</si>
  <si>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</si>
  <si>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</si>
  <si>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</si>
  <si>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</si>
  <si>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</si>
  <si>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</si>
  <si>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</si>
  <si>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</si>
  <si>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</si>
  <si>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</si>
  <si>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</si>
  <si>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</si>
  <si>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</si>
  <si>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</si>
  <si>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</si>
  <si>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</si>
  <si>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</si>
  <si>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</si>
  <si>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</si>
  <si>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</si>
  <si>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</si>
  <si>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</si>
  <si>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</si>
  <si>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</si>
  <si>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</si>
  <si>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</si>
  <si>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</si>
  <si>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</si>
  <si>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</si>
  <si>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</si>
  <si>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</si>
  <si>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</si>
  <si>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</si>
  <si>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</si>
  <si>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</si>
  <si>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</si>
  <si>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</si>
  <si>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</si>
  <si>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</si>
  <si>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</si>
  <si>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</si>
  <si>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</si>
  <si>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</si>
  <si>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</si>
  <si>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</si>
  <si>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</si>
  <si>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</si>
  <si>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</si>
  <si>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</si>
  <si>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</si>
  <si>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</si>
  <si>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</si>
  <si>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</si>
  <si>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</si>
  <si>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</si>
  <si>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</si>
  <si>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</si>
  <si>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</si>
  <si>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</si>
  <si>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</si>
  <si>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</si>
  <si>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</si>
  <si>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</si>
  <si>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</si>
  <si>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</si>
  <si>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</si>
  <si>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</si>
  <si>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</si>
  <si>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</si>
  <si>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</si>
  <si>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</si>
  <si>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</si>
  <si>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</si>
  <si>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</si>
  <si>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</si>
  <si>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</si>
  <si>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</si>
  <si>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</si>
  <si>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</si>
  <si>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</si>
  <si>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</si>
  <si>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</si>
  <si>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</si>
  <si>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</si>
  <si>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</si>
  <si>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</si>
  <si>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</si>
  <si>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</si>
  <si>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</si>
  <si>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</si>
  <si>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</si>
  <si>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</si>
  <si>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</si>
  <si>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</si>
  <si>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</si>
  <si>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</si>
  <si>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</si>
  <si>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</si>
  <si>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</si>
  <si>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</si>
  <si>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</si>
  <si>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</si>
  <si>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</si>
  <si>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</si>
  <si>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</si>
  <si>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</si>
  <si>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</si>
  <si>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</si>
  <si>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</si>
  <si>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</si>
  <si>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</si>
  <si>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</si>
  <si>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</si>
  <si>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</si>
  <si>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</si>
  <si>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</si>
  <si>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</si>
  <si>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</si>
  <si>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</si>
  <si>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</si>
  <si>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</si>
  <si>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</si>
  <si>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</si>
  <si>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</si>
  <si>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</si>
  <si>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</si>
  <si>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</si>
  <si>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</si>
  <si>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</si>
  <si>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</si>
  <si>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</si>
  <si>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</si>
  <si>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</si>
  <si>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</si>
  <si>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</si>
  <si>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</si>
  <si>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</si>
  <si>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</si>
  <si>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</si>
  <si>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</si>
  <si>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</si>
  <si>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</si>
  <si>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</si>
  <si>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</si>
  <si>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</si>
  <si>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</si>
  <si>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</si>
  <si>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</si>
  <si>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</si>
  <si>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</si>
  <si>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</si>
  <si>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</si>
  <si>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</si>
  <si>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</si>
  <si>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</si>
  <si>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</si>
  <si>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</si>
  <si>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</si>
  <si>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</si>
  <si>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</si>
  <si>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</si>
  <si>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</si>
  <si>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</si>
  <si>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</si>
  <si>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</si>
  <si>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</si>
  <si>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</si>
  <si>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</si>
  <si>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</si>
  <si>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</si>
  <si>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</si>
  <si>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</si>
  <si>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</si>
  <si>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</si>
  <si>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</si>
  <si>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</si>
  <si>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</si>
  <si>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</si>
  <si>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</si>
  <si>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</si>
  <si>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</si>
  <si>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</si>
  <si>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</si>
  <si>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</si>
  <si>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</si>
  <si>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</si>
  <si>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</si>
  <si>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</si>
  <si>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</si>
  <si>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</si>
  <si>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</si>
  <si>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</si>
  <si>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</si>
  <si>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</si>
  <si>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</si>
  <si>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</si>
  <si>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</si>
  <si>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</si>
  <si>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</si>
  <si>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</si>
  <si>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</si>
  <si>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</si>
  <si>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</si>
  <si>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</si>
  <si>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</si>
  <si>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</si>
  <si>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</si>
  <si>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</si>
  <si>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</si>
  <si>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</si>
  <si>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</si>
  <si>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</si>
  <si>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</si>
  <si>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</si>
  <si>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</si>
  <si>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</si>
  <si>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</si>
  <si>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</si>
  <si>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</si>
  <si>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</si>
  <si>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</si>
  <si>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</si>
  <si>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</si>
  <si>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</si>
  <si>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</si>
  <si>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</si>
  <si>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</si>
  <si>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</si>
  <si>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</si>
  <si>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</si>
  <si>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</si>
  <si>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</si>
  <si>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</si>
  <si>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</si>
  <si>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</si>
  <si>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</si>
  <si>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</si>
  <si>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</si>
  <si>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</si>
  <si>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</si>
  <si>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</si>
  <si>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</si>
  <si>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</si>
  <si>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</si>
  <si>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</si>
  <si>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</si>
  <si>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</si>
  <si>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</si>
  <si>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</si>
  <si>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</si>
  <si>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</si>
  <si>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</si>
  <si>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</si>
  <si>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</si>
  <si>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</si>
  <si>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</si>
  <si>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</si>
  <si>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</si>
  <si>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</si>
  <si>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</si>
  <si>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</si>
  <si>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</si>
  <si>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</si>
  <si>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</si>
  <si>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</si>
  <si>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</si>
  <si>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</si>
  <si>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</si>
  <si>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</si>
  <si>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</si>
  <si>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</si>
  <si>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</si>
  <si>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</si>
  <si>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</si>
  <si>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</si>
  <si>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</si>
  <si>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</si>
  <si>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</si>
  <si>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</si>
  <si>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</si>
  <si>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</si>
  <si>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</si>
  <si>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</si>
  <si>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</si>
  <si>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</si>
  <si>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</si>
  <si>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</si>
  <si>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</si>
  <si>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</si>
  <si>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</si>
  <si>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</si>
  <si>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</si>
  <si>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</si>
  <si>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</si>
  <si>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</si>
  <si>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</si>
  <si>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</si>
  <si>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</si>
  <si>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</si>
  <si>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</si>
  <si>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</si>
  <si>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</si>
  <si>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</si>
  <si>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</si>
  <si>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</si>
  <si>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</si>
  <si>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</si>
  <si>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</si>
  <si>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</si>
  <si>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</si>
  <si>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</si>
  <si>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</si>
  <si>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</si>
  <si>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</si>
  <si>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</si>
  <si>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</si>
  <si>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</si>
  <si>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</si>
  <si>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</si>
  <si>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</si>
  <si>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</si>
  <si>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</si>
  <si>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</si>
  <si>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</si>
  <si>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</si>
  <si>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</si>
  <si>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</si>
  <si>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</si>
  <si>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</si>
  <si>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</si>
  <si>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</si>
  <si>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</si>
  <si>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</si>
  <si>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</si>
  <si>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</si>
  <si>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</si>
  <si>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</si>
  <si>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</si>
  <si>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</si>
  <si>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</si>
  <si>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</si>
  <si>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</si>
  <si>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</si>
  <si>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</si>
  <si>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</si>
  <si>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</si>
  <si>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</si>
  <si>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</si>
  <si>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</si>
  <si>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</si>
  <si>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</si>
  <si>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</si>
  <si>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</si>
  <si>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</si>
  <si>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</si>
  <si>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</si>
  <si>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</si>
  <si>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</si>
  <si>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</si>
  <si>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</si>
  <si>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</si>
  <si>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</si>
  <si>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</si>
  <si>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</si>
  <si>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</si>
  <si>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</si>
  <si>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</si>
  <si>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</si>
  <si>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</si>
  <si>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</si>
  <si>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</si>
  <si>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</si>
  <si>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</si>
  <si>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</si>
  <si>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</si>
  <si>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</si>
  <si>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</si>
  <si>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</si>
  <si>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</si>
  <si>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</si>
  <si>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</si>
  <si>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</si>
  <si>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</si>
  <si>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</si>
  <si>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</si>
  <si>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</si>
  <si>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</si>
  <si>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</si>
  <si>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</si>
  <si>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</si>
  <si>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</si>
  <si>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</si>
  <si>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</si>
  <si>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</si>
  <si>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</si>
  <si>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</si>
  <si>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</si>
  <si>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</si>
  <si>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</si>
  <si>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</si>
  <si>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</si>
  <si>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</si>
  <si>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</si>
  <si>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</si>
  <si>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</si>
  <si>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</si>
  <si>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</si>
  <si>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</si>
  <si>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</si>
  <si>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</si>
  <si>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</si>
  <si>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</si>
  <si>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</si>
  <si>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</si>
  <si>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</si>
  <si>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</si>
  <si>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</si>
  <si>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</si>
  <si>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</si>
  <si>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</si>
  <si>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</si>
  <si>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</si>
  <si>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</si>
  <si>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</si>
  <si>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</si>
  <si>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</si>
  <si>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</si>
  <si>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</si>
  <si>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</si>
  <si>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</si>
  <si>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</si>
  <si>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</si>
  <si>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</si>
  <si>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</si>
  <si>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</si>
  <si>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</si>
  <si>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</si>
  <si>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</si>
  <si>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</si>
  <si>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</si>
  <si>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</si>
  <si>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</si>
  <si>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</si>
  <si>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</si>
  <si>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</si>
  <si>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</si>
  <si>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</si>
  <si>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</si>
  <si>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</si>
  <si>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</si>
  <si>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</si>
  <si>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</si>
  <si>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</si>
  <si>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</si>
  <si>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</si>
  <si>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</si>
  <si>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</si>
  <si>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</si>
  <si>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</si>
  <si>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</si>
  <si>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</si>
  <si>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</si>
  <si>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</si>
  <si>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</si>
  <si>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</si>
  <si>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</si>
  <si>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</si>
  <si>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</si>
  <si>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</si>
  <si>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</si>
  <si>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</si>
  <si>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</si>
  <si>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</si>
  <si>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</si>
  <si>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</si>
  <si>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</si>
  <si>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</si>
  <si>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</si>
  <si>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</si>
  <si>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</si>
  <si>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</si>
  <si>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</si>
  <si>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</si>
  <si>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</si>
  <si>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</si>
  <si>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</si>
  <si>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</si>
  <si>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</si>
  <si>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</si>
  <si>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</si>
  <si>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</si>
  <si>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</si>
  <si>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</si>
  <si>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</si>
  <si>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</si>
  <si>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</si>
  <si>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</si>
  <si>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</si>
  <si>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</si>
  <si>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</si>
  <si>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</si>
  <si>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</si>
  <si>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</si>
  <si>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</si>
  <si>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</si>
  <si>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</si>
  <si>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</si>
  <si>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</si>
  <si>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</si>
  <si>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</si>
  <si>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</si>
  <si>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</si>
  <si>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</si>
  <si>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</si>
  <si>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</si>
  <si>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</si>
  <si>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</si>
  <si>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</si>
  <si>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</si>
  <si>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</si>
  <si>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</si>
  <si>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</si>
  <si>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</si>
  <si>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</si>
  <si>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</si>
  <si>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</si>
  <si>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</si>
  <si>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</si>
  <si>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</si>
  <si>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</si>
  <si>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</si>
  <si>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</si>
  <si>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</si>
  <si>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</si>
  <si>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</si>
  <si>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</si>
  <si>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</si>
  <si>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</si>
  <si>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</si>
  <si>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</si>
  <si>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</si>
  <si>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</si>
  <si>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</si>
  <si>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</si>
  <si>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</si>
  <si>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</si>
  <si>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</si>
  <si>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</si>
  <si>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</si>
  <si>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</si>
  <si>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</si>
  <si>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</si>
  <si>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</si>
  <si>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</si>
  <si>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</si>
  <si>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</si>
  <si>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</si>
  <si>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</si>
  <si>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</si>
  <si>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</si>
  <si>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</si>
  <si>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</si>
  <si>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</si>
  <si>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</si>
  <si>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</si>
  <si>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</si>
  <si>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</si>
  <si>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</si>
  <si>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</si>
  <si>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</si>
  <si>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</si>
  <si>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</si>
  <si>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</si>
  <si>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</si>
  <si>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</si>
  <si>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</si>
  <si>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</si>
  <si>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</si>
  <si>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</si>
  <si>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</si>
  <si>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</si>
  <si>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</si>
  <si>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</si>
  <si>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</si>
  <si>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</si>
  <si>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</si>
  <si>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</si>
  <si>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</si>
  <si>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</si>
  <si>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</si>
  <si>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</si>
  <si>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</si>
  <si>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</si>
  <si>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</si>
  <si>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</si>
  <si>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</si>
  <si>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</si>
  <si>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</si>
  <si>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</si>
  <si>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</si>
  <si>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</si>
  <si>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</si>
  <si>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</si>
  <si>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</si>
  <si>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</si>
  <si>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</si>
  <si>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</si>
  <si>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</si>
  <si>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</si>
  <si>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</si>
  <si>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</si>
  <si>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</si>
  <si>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</si>
  <si>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</si>
  <si>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</si>
  <si>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</si>
  <si>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</si>
  <si>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</si>
  <si>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</si>
  <si>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</si>
  <si>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</si>
  <si>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</si>
  <si>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</si>
  <si>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</si>
  <si>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</si>
  <si>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</si>
  <si>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</si>
  <si>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</si>
  <si>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</si>
  <si>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</si>
  <si>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</si>
  <si>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</si>
  <si>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</si>
  <si>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</si>
  <si>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</si>
  <si>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</si>
  <si>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</si>
  <si>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</si>
  <si>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</si>
  <si>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</si>
  <si>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</si>
  <si>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</si>
  <si>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</si>
  <si>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</si>
  <si>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</si>
  <si>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</si>
  <si>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</si>
  <si>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</si>
  <si>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</si>
  <si>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</si>
  <si>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</si>
  <si>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</si>
  <si>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</si>
  <si>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</si>
  <si>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</si>
  <si>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</si>
  <si>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</si>
  <si>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</si>
  <si>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</si>
  <si>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</si>
  <si>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</si>
  <si>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</si>
  <si>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</si>
  <si>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</si>
  <si>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</si>
  <si>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</si>
  <si>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</si>
  <si>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</si>
  <si>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</si>
  <si>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</si>
  <si>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</si>
  <si>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</si>
  <si>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</si>
  <si>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</si>
  <si>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</si>
  <si>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</si>
  <si>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</si>
  <si>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</si>
  <si>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</si>
  <si>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</si>
  <si>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</si>
  <si>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</si>
  <si>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</si>
  <si>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</si>
  <si>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</si>
  <si>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</si>
  <si>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</si>
  <si>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</si>
  <si>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</si>
  <si>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</si>
  <si>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</si>
  <si>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</si>
  <si>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</si>
  <si>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</si>
  <si>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</si>
  <si>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</si>
  <si>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</si>
  <si>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</si>
  <si>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</si>
  <si>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</si>
  <si>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</si>
  <si>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</si>
  <si>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</si>
  <si>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</si>
  <si>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</si>
  <si>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</si>
  <si>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</si>
  <si>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</si>
  <si>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</si>
  <si>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</si>
  <si>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</si>
  <si>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</si>
  <si>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</si>
  <si>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</si>
  <si>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</si>
  <si>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</si>
  <si>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</si>
  <si>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</si>
  <si>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</si>
  <si>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</si>
  <si>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</si>
  <si>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</si>
  <si>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</si>
  <si>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</si>
  <si>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</si>
  <si>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</si>
  <si>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</si>
  <si>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</si>
  <si>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</si>
  <si>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</si>
  <si>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</si>
  <si>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</si>
  <si>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</si>
  <si>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</si>
  <si>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</si>
  <si>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</si>
  <si>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</si>
  <si>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</si>
  <si>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</si>
  <si>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</si>
  <si>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</si>
  <si>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</si>
  <si>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</si>
  <si>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</si>
  <si>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</si>
  <si>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</si>
  <si>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</si>
  <si>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</si>
  <si>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</si>
  <si>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</si>
  <si>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</si>
  <si>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</si>
  <si>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</si>
  <si>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</si>
  <si>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</si>
  <si>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</si>
  <si>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</si>
  <si>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</si>
  <si>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</si>
  <si>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</si>
  <si>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</si>
  <si>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</si>
  <si>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</si>
  <si>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</si>
  <si>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</si>
  <si>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</si>
  <si>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</si>
  <si>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</si>
  <si>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</si>
  <si>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</si>
  <si>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</si>
  <si>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</si>
  <si>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</si>
  <si>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</si>
  <si>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</si>
  <si>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</si>
  <si>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</si>
  <si>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</si>
  <si>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</si>
  <si>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</si>
  <si>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</si>
  <si>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</si>
  <si>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</si>
  <si>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</si>
  <si>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</si>
  <si>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</si>
  <si>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</si>
  <si>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</si>
  <si>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</si>
  <si>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</si>
  <si>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</si>
  <si>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</si>
  <si>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</si>
  <si>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</si>
  <si>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</si>
  <si>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</si>
  <si>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</si>
  <si>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</si>
  <si>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</si>
  <si>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</si>
  <si>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</si>
  <si>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</si>
  <si>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</si>
  <si>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</si>
  <si>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</si>
  <si>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</si>
  <si>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</si>
  <si>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</si>
  <si>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</si>
  <si>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</si>
  <si>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</si>
  <si>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</si>
  <si>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</si>
  <si>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</si>
  <si>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</si>
  <si>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</si>
  <si>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</si>
  <si>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</si>
  <si>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</si>
  <si>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</si>
  <si>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</si>
  <si>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</si>
  <si>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</si>
  <si>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</si>
  <si>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</si>
  <si>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</si>
  <si>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</si>
  <si>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</si>
  <si>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</si>
  <si>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</si>
  <si>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</si>
  <si>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</si>
  <si>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</si>
  <si>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</si>
  <si>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</si>
  <si>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</si>
  <si>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</si>
  <si>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</si>
  <si>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</si>
  <si>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</si>
  <si>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</si>
  <si>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</si>
  <si>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</si>
  <si>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</si>
  <si>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</si>
  <si>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</si>
  <si>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</si>
  <si>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</si>
  <si>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</si>
  <si>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</si>
  <si>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</si>
  <si>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</si>
  <si>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</si>
  <si>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</si>
  <si>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</si>
  <si>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</si>
  <si>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</si>
  <si>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</si>
  <si>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</si>
  <si>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</si>
  <si>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</si>
  <si>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</si>
  <si>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</si>
  <si>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</si>
  <si>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</si>
  <si>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</si>
  <si>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</si>
  <si>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</si>
  <si>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</si>
  <si>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</si>
  <si>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</si>
  <si>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</si>
  <si>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</si>
  <si>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</si>
  <si>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</si>
  <si>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</si>
  <si>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</si>
  <si>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</si>
  <si>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</si>
  <si>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</si>
  <si>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</si>
  <si>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</si>
  <si>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</si>
  <si>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</si>
  <si>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</si>
  <si>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</si>
  <si>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</si>
  <si>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</si>
  <si>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</si>
  <si>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</si>
  <si>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</si>
  <si>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</si>
  <si>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</si>
  <si>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</si>
  <si>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</si>
  <si>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</si>
  <si>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</si>
  <si>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</si>
  <si>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</si>
  <si>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</si>
  <si>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</si>
  <si>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</si>
  <si>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</si>
  <si>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</si>
  <si>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</si>
  <si>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</si>
  <si>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</si>
  <si>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</si>
  <si>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</si>
  <si>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</si>
  <si>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</si>
  <si>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</si>
  <si>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</si>
  <si>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</si>
  <si>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</si>
  <si>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</si>
  <si>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</si>
  <si>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</si>
  <si>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</si>
  <si>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</si>
  <si>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</si>
  <si>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</si>
  <si>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</si>
  <si>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</si>
  <si>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</si>
  <si>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</si>
  <si>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</si>
  <si>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</si>
  <si>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</si>
  <si>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</si>
  <si>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</si>
  <si>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</si>
  <si>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</si>
  <si>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</si>
  <si>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</si>
  <si>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</si>
  <si>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</si>
  <si>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</si>
  <si>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</si>
  <si>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</si>
  <si>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</si>
  <si>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</si>
  <si>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</si>
  <si>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</si>
  <si>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</si>
  <si>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</si>
  <si>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</si>
  <si>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</si>
  <si>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</si>
  <si>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</si>
  <si>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</si>
  <si>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</si>
  <si>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</si>
  <si>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</si>
  <si>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</si>
  <si>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</si>
  <si>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</si>
  <si>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</si>
  <si>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</si>
  <si>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</si>
  <si>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</si>
  <si>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</si>
  <si>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</si>
  <si>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</si>
  <si>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</si>
  <si>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</si>
  <si>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</si>
  <si>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</si>
  <si>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</si>
  <si>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</si>
  <si>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</si>
  <si>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</si>
  <si>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</si>
  <si>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</si>
  <si>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</si>
  <si>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</si>
  <si>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</si>
  <si>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</si>
  <si>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</si>
  <si>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</si>
  <si>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</si>
  <si>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</si>
  <si>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</si>
  <si>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</si>
  <si>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</si>
  <si>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</si>
  <si>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</si>
  <si>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</si>
  <si>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</si>
  <si>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</si>
  <si>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</si>
  <si>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</si>
  <si>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</si>
  <si>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</si>
  <si>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</si>
  <si>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</si>
  <si>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</si>
  <si>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</si>
  <si>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</si>
  <si>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</si>
  <si>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</si>
  <si>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</si>
  <si>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</si>
  <si>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</si>
  <si>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</si>
  <si>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</si>
  <si>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</si>
  <si>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</si>
  <si>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</si>
  <si>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</si>
  <si>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</si>
  <si>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</si>
  <si>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</si>
  <si>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</si>
  <si>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</si>
  <si>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</si>
  <si>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</si>
  <si>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</si>
  <si>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</si>
  <si>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</si>
  <si>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</si>
  <si>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</si>
  <si>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</si>
  <si>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</si>
  <si>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</si>
  <si>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</si>
  <si>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</si>
  <si>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</si>
  <si>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</si>
  <si>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</si>
  <si>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</si>
  <si>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</si>
  <si>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</si>
  <si>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</si>
  <si>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</si>
  <si>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</si>
  <si>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</si>
  <si>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</si>
  <si>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</si>
  <si>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</si>
  <si>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</si>
  <si>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</si>
  <si>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</si>
  <si>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</si>
  <si>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</si>
  <si>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</si>
  <si>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</si>
  <si>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</si>
  <si>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</si>
  <si>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</si>
  <si>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</si>
  <si>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</si>
  <si>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</si>
  <si>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</si>
  <si>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</si>
  <si>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</si>
  <si>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</si>
  <si>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</si>
  <si>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</si>
  <si>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</si>
  <si>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</si>
  <si>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</si>
  <si>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</si>
  <si>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</si>
  <si>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</si>
  <si>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</si>
  <si>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</si>
  <si>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</si>
  <si>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</si>
  <si>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</si>
  <si>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</si>
  <si>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</si>
  <si>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</si>
  <si>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</si>
  <si>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</si>
  <si>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</si>
  <si>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</si>
  <si>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</si>
  <si>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</si>
  <si>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</si>
  <si>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</si>
  <si>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</si>
  <si>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</si>
  <si>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</si>
  <si>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</si>
  <si>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</si>
  <si>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</si>
  <si>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</si>
  <si>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</si>
  <si>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</si>
  <si>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</si>
  <si>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</si>
  <si>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</si>
  <si>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</si>
  <si>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</si>
  <si>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</si>
  <si>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</si>
  <si>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</si>
  <si>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</si>
  <si>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</si>
  <si>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</si>
  <si>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</si>
  <si>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</si>
  <si>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</si>
  <si>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</si>
  <si>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</si>
  <si>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</si>
  <si>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</si>
  <si>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</si>
  <si>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</si>
  <si>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</si>
  <si>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</si>
  <si>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</si>
  <si>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</si>
  <si>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</si>
  <si>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</si>
  <si>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</si>
  <si>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</si>
  <si>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</si>
  <si>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</si>
  <si>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</si>
  <si>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</si>
  <si>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</si>
  <si>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</si>
  <si>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</si>
  <si>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</si>
  <si>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</si>
  <si>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</si>
  <si>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</si>
  <si>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</si>
  <si>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</si>
  <si>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</si>
  <si>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</si>
  <si>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</si>
  <si>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</si>
  <si>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</si>
  <si>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</si>
  <si>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</si>
  <si>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</si>
  <si>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</si>
  <si>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</si>
  <si>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</si>
  <si>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</si>
  <si>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</si>
  <si>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</si>
  <si>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</si>
  <si>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</si>
  <si>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</si>
  <si>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</si>
  <si>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</si>
  <si>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</si>
  <si>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</si>
  <si>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</si>
  <si>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</si>
  <si>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</si>
  <si>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</si>
  <si>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</si>
  <si>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</si>
  <si>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</si>
  <si>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</si>
  <si>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</si>
  <si>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</si>
  <si>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</si>
  <si>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</si>
  <si>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</si>
  <si>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</si>
  <si>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</si>
  <si>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</si>
  <si>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</si>
  <si>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</si>
  <si>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</si>
  <si>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</si>
  <si>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</si>
  <si>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</si>
  <si>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</si>
  <si>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</si>
  <si>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</si>
  <si>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</si>
  <si>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</si>
  <si>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</si>
  <si>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</si>
  <si>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</si>
  <si>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</si>
  <si>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</si>
  <si>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</si>
  <si>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</si>
  <si>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</si>
  <si>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</si>
  <si>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</si>
  <si>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</si>
  <si>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</si>
  <si>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</si>
  <si>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</si>
  <si>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</si>
  <si>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</si>
  <si>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</si>
  <si>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</si>
  <si>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</si>
  <si>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</si>
  <si>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</si>
  <si>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</si>
  <si>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</si>
  <si>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</si>
  <si>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</si>
  <si>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</si>
  <si>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</si>
  <si>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</si>
  <si>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</si>
  <si>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</si>
  <si>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</si>
  <si>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</si>
  <si>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</si>
  <si>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</si>
  <si>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</si>
  <si>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</si>
  <si>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</si>
  <si>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</si>
  <si>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</si>
  <si>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</si>
  <si>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</si>
  <si>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</si>
  <si>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</si>
  <si>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</si>
  <si>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</si>
  <si>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</si>
  <si>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</si>
  <si>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</si>
  <si>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</si>
  <si>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</si>
  <si>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</si>
  <si>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</si>
  <si>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</si>
  <si>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</si>
  <si>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</si>
  <si>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</si>
  <si>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</si>
  <si>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</si>
  <si>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</si>
  <si>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</si>
  <si>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</si>
  <si>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</si>
  <si>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</si>
  <si>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</si>
  <si>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</si>
  <si>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</si>
  <si>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</si>
  <si>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</si>
  <si>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</si>
  <si>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</si>
  <si>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</si>
  <si>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</si>
  <si>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</si>
  <si>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</si>
  <si>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</si>
  <si>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</si>
  <si>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</si>
  <si>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</si>
  <si>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</si>
  <si>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</si>
  <si>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</si>
  <si>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</si>
  <si>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</si>
  <si>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</si>
  <si>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</si>
  <si>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</si>
  <si>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</si>
  <si>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</si>
  <si>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</si>
  <si>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</si>
  <si>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</si>
  <si>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</si>
  <si>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</si>
  <si>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</si>
  <si>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</si>
  <si>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</si>
  <si>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</si>
  <si>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</si>
  <si>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</si>
  <si>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</si>
  <si>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</si>
  <si>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</si>
  <si>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</si>
  <si>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</si>
  <si>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</si>
  <si>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</si>
  <si>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</si>
  <si>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</si>
  <si>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</si>
  <si>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</si>
  <si>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</si>
  <si>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</si>
  <si>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</si>
  <si>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</si>
  <si>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</si>
  <si>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</si>
  <si>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</si>
  <si>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</si>
  <si>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</si>
  <si>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</si>
  <si>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</si>
  <si>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</si>
  <si>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</si>
  <si>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</si>
  <si>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</si>
  <si>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</si>
  <si>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</si>
  <si>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</si>
  <si>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</si>
  <si>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</si>
  <si>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</si>
  <si>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</si>
  <si>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</si>
  <si>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</si>
  <si>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</si>
  <si>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</si>
  <si>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</si>
  <si>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</si>
  <si>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</si>
  <si>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</si>
  <si>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</si>
  <si>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</si>
  <si>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</si>
  <si>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</si>
  <si>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</si>
  <si>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</si>
  <si>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</si>
  <si>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</si>
  <si>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</si>
  <si>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</si>
  <si>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</si>
  <si>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</si>
  <si>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</si>
  <si>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</si>
  <si>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</si>
  <si>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</si>
  <si>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</si>
  <si>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</si>
  <si>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</si>
  <si>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</si>
  <si>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</si>
  <si>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</si>
  <si>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</si>
  <si>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</si>
  <si>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</si>
  <si>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</si>
  <si>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</si>
  <si>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</si>
  <si>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</si>
  <si>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</si>
  <si>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</si>
  <si>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</si>
  <si>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</si>
  <si>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</si>
  <si>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</si>
  <si>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</si>
  <si>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</si>
  <si>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</si>
  <si>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</si>
  <si>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</si>
  <si>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</si>
  <si>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</si>
  <si>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</si>
  <si>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</si>
  <si>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</si>
  <si>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</si>
  <si>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</si>
  <si>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</si>
  <si>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</si>
  <si>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</si>
  <si>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</si>
  <si>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</si>
  <si>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</si>
  <si>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</si>
  <si>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</si>
  <si>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</si>
  <si>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</si>
  <si>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</si>
  <si>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</si>
  <si>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</si>
  <si>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</si>
  <si>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</si>
  <si>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</si>
  <si>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</si>
  <si>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</si>
  <si>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</si>
  <si>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</si>
  <si>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</si>
  <si>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</si>
  <si>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</si>
  <si>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</si>
  <si>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</si>
  <si>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</si>
  <si>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</si>
  <si>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</si>
  <si>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</si>
  <si>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</si>
  <si>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</si>
  <si>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</si>
  <si>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</si>
  <si>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</si>
  <si>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</si>
  <si>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</si>
  <si>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</si>
  <si>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</si>
  <si>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</si>
  <si>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</si>
  <si>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</si>
  <si>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</si>
  <si>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</si>
  <si>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</si>
  <si>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</si>
  <si>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</si>
  <si>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</si>
  <si>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</si>
  <si>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</si>
  <si>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</si>
  <si>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</si>
  <si>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</si>
  <si>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</si>
  <si>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</si>
  <si>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</si>
  <si>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</si>
  <si>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</si>
  <si>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</si>
  <si>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</si>
  <si>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</si>
  <si>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</si>
  <si>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</si>
  <si>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</si>
  <si>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</si>
  <si>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</si>
  <si>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</si>
  <si>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</si>
  <si>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</si>
  <si>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</si>
  <si>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</si>
  <si>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</si>
  <si>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</si>
  <si>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</si>
  <si>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</si>
  <si>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</si>
  <si>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</si>
  <si>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</si>
  <si>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</si>
  <si>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</si>
  <si>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</si>
  <si>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</si>
  <si>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</si>
  <si>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</si>
  <si>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</si>
  <si>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</si>
  <si>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</si>
  <si>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</si>
  <si>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</si>
  <si>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</si>
  <si>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</si>
  <si>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</si>
  <si>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</si>
  <si>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</si>
  <si>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</si>
  <si>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</si>
  <si>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</si>
  <si>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</si>
  <si>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</si>
  <si>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</si>
  <si>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</si>
  <si>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</si>
  <si>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</si>
  <si>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</si>
  <si>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</si>
  <si>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</si>
  <si>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</si>
  <si>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</si>
  <si>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</si>
  <si>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</si>
  <si>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</si>
  <si>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</si>
  <si>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</si>
  <si>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</si>
  <si>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</si>
  <si>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</si>
  <si>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</si>
  <si>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</si>
  <si>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</si>
  <si>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</si>
  <si>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</si>
  <si>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</si>
  <si>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</si>
  <si>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</si>
  <si>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</si>
  <si>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</si>
  <si>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</si>
  <si>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</si>
  <si>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</si>
  <si>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</si>
  <si>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</si>
  <si>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</si>
  <si>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</si>
  <si>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</si>
  <si>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</si>
  <si>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</si>
  <si>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</si>
  <si>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</si>
  <si>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</si>
  <si>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</si>
  <si>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</si>
  <si>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</si>
  <si>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</si>
  <si>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</si>
  <si>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</si>
  <si>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</si>
  <si>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</si>
  <si>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</si>
  <si>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</si>
  <si>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</si>
  <si>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</si>
  <si>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</si>
  <si>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</si>
  <si>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</si>
  <si>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</si>
  <si>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</si>
  <si>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</si>
  <si>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</si>
  <si>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</si>
  <si>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</si>
  <si>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</si>
  <si>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</si>
  <si>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</si>
  <si>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</si>
  <si>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</si>
  <si>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</si>
  <si>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</si>
  <si>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</si>
  <si>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</si>
  <si>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</si>
  <si>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</si>
  <si>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</si>
  <si>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</si>
  <si>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</si>
  <si>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</si>
  <si>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</si>
  <si>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</si>
  <si>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</si>
  <si>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</si>
  <si>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</si>
  <si>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</si>
  <si>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</si>
  <si>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</si>
  <si>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</si>
  <si>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</si>
  <si>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</si>
  <si>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</si>
  <si>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</si>
  <si>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</si>
  <si>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</si>
  <si>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</si>
  <si>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</si>
  <si>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</si>
  <si>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</si>
  <si>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</si>
  <si>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</si>
  <si>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</si>
  <si>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</si>
  <si>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</si>
  <si>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</si>
  <si>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</si>
  <si>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</si>
  <si>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</si>
  <si>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</si>
  <si>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</si>
  <si>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</si>
  <si>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</si>
  <si>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</si>
  <si>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</si>
  <si>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</si>
  <si>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</si>
  <si>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</si>
  <si>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</si>
  <si>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</si>
  <si>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</si>
  <si>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</si>
  <si>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</si>
  <si>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</si>
  <si>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</si>
  <si>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</si>
  <si>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</si>
  <si>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</si>
  <si>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</si>
  <si>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</si>
  <si>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</si>
  <si>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</si>
  <si>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</si>
  <si>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</si>
  <si>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</si>
  <si>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</si>
  <si>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</si>
  <si>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</si>
  <si>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</si>
  <si>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</si>
  <si>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</si>
  <si>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</si>
  <si>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</si>
  <si>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</si>
  <si>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</si>
  <si>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</si>
  <si>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</si>
  <si>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</si>
  <si>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</si>
  <si>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</si>
  <si>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</si>
  <si>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</si>
  <si>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</si>
  <si>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</si>
  <si>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</si>
  <si>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</si>
  <si>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</si>
  <si>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</si>
  <si>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</si>
  <si>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</si>
  <si>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</si>
  <si>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</si>
  <si>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</si>
  <si>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</si>
  <si>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</si>
  <si>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</si>
  <si>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</si>
  <si>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</si>
  <si>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</si>
  <si>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</si>
  <si>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</si>
  <si>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</si>
  <si>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</si>
  <si>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</si>
  <si>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</si>
  <si>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</si>
  <si>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</si>
  <si>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</si>
  <si>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</si>
  <si>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</si>
  <si>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</si>
  <si>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</si>
  <si>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</si>
  <si>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</si>
  <si>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</si>
  <si>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</si>
  <si>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</si>
  <si>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</si>
  <si>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</si>
  <si>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</si>
  <si>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</si>
  <si>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</si>
  <si>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</si>
  <si>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</si>
  <si>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</si>
  <si>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</si>
  <si>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</si>
  <si>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</si>
  <si>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</si>
  <si>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</si>
  <si>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</si>
  <si>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</si>
  <si>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</si>
  <si>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</si>
  <si>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</si>
  <si>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</si>
  <si>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</si>
  <si>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</si>
  <si>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</si>
  <si>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</si>
  <si>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</si>
  <si>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</si>
  <si>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</si>
  <si>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</si>
  <si>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</si>
  <si>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</si>
  <si>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</si>
  <si>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</si>
  <si>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</si>
  <si>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</si>
  <si>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</si>
  <si>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</si>
  <si>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</si>
  <si>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</si>
  <si>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</si>
  <si>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</si>
  <si>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</si>
  <si>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</si>
  <si>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</si>
  <si>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</si>
  <si>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</si>
  <si>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</si>
  <si>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</si>
  <si>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</si>
  <si>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</si>
  <si>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</si>
  <si>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</si>
  <si>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</si>
  <si>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</si>
  <si>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</si>
  <si>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</si>
  <si>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</si>
  <si>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</si>
  <si>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</si>
  <si>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</si>
  <si>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</si>
  <si>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</si>
  <si>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</si>
  <si>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</si>
  <si>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</si>
  <si>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</si>
  <si>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</si>
  <si>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</si>
  <si>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</si>
  <si>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</si>
  <si>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</si>
  <si>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</si>
  <si>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</si>
  <si>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</si>
  <si>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</si>
  <si>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</si>
  <si>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</si>
  <si>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</si>
  <si>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</si>
  <si>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</si>
  <si>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</si>
  <si>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</si>
  <si>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</si>
  <si>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</si>
  <si>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</si>
  <si>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</si>
  <si>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</si>
  <si>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</si>
  <si>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</si>
  <si>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</si>
  <si>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</si>
  <si>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</si>
  <si>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</si>
  <si>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</si>
  <si>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</si>
  <si>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</si>
  <si>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</si>
  <si>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</si>
  <si>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</si>
  <si>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</si>
  <si>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</si>
  <si>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</si>
  <si>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</si>
  <si>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</si>
  <si>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</si>
  <si>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</si>
  <si>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</si>
  <si>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</si>
  <si>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</si>
  <si>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</si>
  <si>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</si>
  <si>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</si>
  <si>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</si>
  <si>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</si>
  <si>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</si>
  <si>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</si>
  <si>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</si>
  <si>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</si>
  <si>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</si>
  <si>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</si>
  <si>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</si>
  <si>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</si>
  <si>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</si>
  <si>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</si>
  <si>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</si>
  <si>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</si>
  <si>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</si>
  <si>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</si>
  <si>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</si>
  <si>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</si>
  <si>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</si>
  <si>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</si>
  <si>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</si>
  <si>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</si>
  <si>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</si>
  <si>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</si>
  <si>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</si>
  <si>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</si>
  <si>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</si>
  <si>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</si>
  <si>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</si>
  <si>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</si>
  <si>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</si>
  <si>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</si>
  <si>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</si>
  <si>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</si>
  <si>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</si>
  <si>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</si>
  <si>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</si>
  <si>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</si>
  <si>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</si>
  <si>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</si>
  <si>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</si>
  <si>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</si>
  <si>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</si>
  <si>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</si>
  <si>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</si>
  <si>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</si>
  <si>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</si>
  <si>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</si>
  <si>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</si>
  <si>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</si>
  <si>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</si>
  <si>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</si>
  <si>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</si>
  <si>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</si>
  <si>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</si>
  <si>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</si>
  <si>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</si>
  <si>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</si>
  <si>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</si>
  <si>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</si>
  <si>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</si>
  <si>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</si>
  <si>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</si>
  <si>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</si>
  <si>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</si>
  <si>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</si>
  <si>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</si>
  <si>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</si>
  <si>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</si>
  <si>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</si>
  <si>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</si>
  <si>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</si>
  <si>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</si>
  <si>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</si>
  <si>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</si>
  <si>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</si>
  <si>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</si>
  <si>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</si>
  <si>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</si>
  <si>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</si>
  <si>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</si>
  <si>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</si>
  <si>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</si>
  <si>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</si>
  <si>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</si>
  <si>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</si>
  <si>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</si>
  <si>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</si>
  <si>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</si>
  <si>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</si>
  <si>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</si>
  <si>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</si>
  <si>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</si>
  <si>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</si>
  <si>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</si>
  <si>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</si>
  <si>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</si>
  <si>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</si>
  <si>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</si>
  <si>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</si>
  <si>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</si>
  <si>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</si>
  <si>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</si>
  <si>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</si>
  <si>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</si>
  <si>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</si>
  <si>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</si>
  <si>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</si>
  <si>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</si>
  <si>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</si>
  <si>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</si>
  <si>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</si>
  <si>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</si>
  <si>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</si>
  <si>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</si>
  <si>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</si>
  <si>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</si>
  <si>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</si>
  <si>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</si>
  <si>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</si>
  <si>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</si>
  <si>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</si>
  <si>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</si>
  <si>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</si>
  <si>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</si>
  <si>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</si>
  <si>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</si>
  <si>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</si>
  <si>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</si>
  <si>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</si>
  <si>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</si>
  <si>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</si>
  <si>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</si>
  <si>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</si>
  <si>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</si>
  <si>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</si>
  <si>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</si>
  <si>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</si>
  <si>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</si>
  <si>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</si>
  <si>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</si>
  <si>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</si>
  <si>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</si>
  <si>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</si>
  <si>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</si>
  <si>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</si>
  <si>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</si>
  <si>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</si>
  <si>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</si>
  <si>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</si>
  <si>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</si>
  <si>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</si>
  <si>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</si>
  <si>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</si>
  <si>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</si>
  <si>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</si>
  <si>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</si>
  <si>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</si>
  <si>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</si>
  <si>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</si>
  <si>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</si>
  <si>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</si>
  <si>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</si>
  <si>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</si>
  <si>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</si>
  <si>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</si>
  <si>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</si>
  <si>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</si>
  <si>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</si>
  <si>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</si>
  <si>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</si>
  <si>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</si>
  <si>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</si>
  <si>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</si>
  <si>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</si>
  <si>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</si>
  <si>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</si>
  <si>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</si>
  <si>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</si>
  <si>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</si>
  <si>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</si>
  <si>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</si>
  <si>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</si>
  <si>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</si>
  <si>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</si>
  <si>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</si>
  <si>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</si>
  <si>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</si>
  <si>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</si>
  <si>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</si>
  <si>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</si>
  <si>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</si>
  <si>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</si>
  <si>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</si>
  <si>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</si>
  <si>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</si>
  <si>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</si>
  <si>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</si>
  <si>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</si>
  <si>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</si>
  <si>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</si>
  <si>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</si>
  <si>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</si>
  <si>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</si>
  <si>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</si>
  <si>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</si>
  <si>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</si>
  <si>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</si>
  <si>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</si>
  <si>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</si>
  <si>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</si>
  <si>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</si>
  <si>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</si>
  <si>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</si>
  <si>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</si>
  <si>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</si>
  <si>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</si>
  <si>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</si>
  <si>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</si>
  <si>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</si>
  <si>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</si>
  <si>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</si>
  <si>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</si>
  <si>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</si>
  <si>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</si>
  <si>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</si>
  <si>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</si>
  <si>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</si>
  <si>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</si>
  <si>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</si>
  <si>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</si>
  <si>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</si>
  <si>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</si>
  <si>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</si>
  <si>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</si>
  <si>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</si>
  <si>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</si>
  <si>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</si>
  <si>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</si>
  <si>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</si>
  <si>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</si>
  <si>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</si>
  <si>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</si>
  <si>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</si>
  <si>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</si>
  <si>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</si>
  <si>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</si>
  <si>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</si>
  <si>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</si>
  <si>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</si>
  <si>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</si>
  <si>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</si>
  <si>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</si>
  <si>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</si>
  <si>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</si>
  <si>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</si>
  <si>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</si>
  <si>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</si>
  <si>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</si>
  <si>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</si>
  <si>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</si>
  <si>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</si>
  <si>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</si>
  <si>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</si>
  <si>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</si>
  <si>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</si>
  <si>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</si>
  <si>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</si>
  <si>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</si>
  <si>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</si>
  <si>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</si>
  <si>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</si>
  <si>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</si>
  <si>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</si>
  <si>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</si>
  <si>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</si>
  <si>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</si>
  <si>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</si>
  <si>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</si>
  <si>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</si>
  <si>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</si>
  <si>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</si>
  <si>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</si>
  <si>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</si>
  <si>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</si>
  <si>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</si>
  <si>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</si>
  <si>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</si>
  <si>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</si>
  <si>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</si>
  <si>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</si>
  <si>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</si>
  <si>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</si>
  <si>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</si>
  <si>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</si>
  <si>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</si>
  <si>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</si>
  <si>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</si>
  <si>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</si>
  <si>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</si>
  <si>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</si>
  <si>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</si>
  <si>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</si>
  <si>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</si>
  <si>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</si>
  <si>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</si>
  <si>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</si>
  <si>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</si>
  <si>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</si>
  <si>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</si>
  <si>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</si>
  <si>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</si>
  <si>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</si>
  <si>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</si>
  <si>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</si>
  <si>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</si>
  <si>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</si>
  <si>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</si>
  <si>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</si>
  <si>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</si>
  <si>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</si>
  <si>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</si>
  <si>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</si>
  <si>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</si>
  <si>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</si>
  <si>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</si>
  <si>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</si>
  <si>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</si>
  <si>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</si>
  <si>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</si>
  <si>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</si>
  <si>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</si>
  <si>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</si>
  <si>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</si>
  <si>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</si>
  <si>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</si>
  <si>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</si>
  <si>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</si>
  <si>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</si>
  <si>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</si>
  <si>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</si>
  <si>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</si>
  <si>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</si>
  <si>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</si>
  <si>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</si>
  <si>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</si>
  <si>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</si>
  <si>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</si>
  <si>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</si>
  <si>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</si>
  <si>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</si>
  <si>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</si>
  <si>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</si>
  <si>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</si>
  <si>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</si>
  <si>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</si>
  <si>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</si>
  <si>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</si>
  <si>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</si>
  <si>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</si>
  <si>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</si>
  <si>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</si>
  <si>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</si>
  <si>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</si>
  <si>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</si>
  <si>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</si>
  <si>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</si>
  <si>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</si>
  <si>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</si>
  <si>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</si>
  <si>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</si>
  <si>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</si>
  <si>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</si>
  <si>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</si>
  <si>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</si>
  <si>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</si>
  <si>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</si>
  <si>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</si>
  <si>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</si>
  <si>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</si>
  <si>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</si>
  <si>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</si>
  <si>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</si>
  <si>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</si>
  <si>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</si>
  <si>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</si>
  <si>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</si>
  <si>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</si>
  <si>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</si>
  <si>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</si>
  <si>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</si>
  <si>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</si>
  <si>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</si>
  <si>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</si>
  <si>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</si>
  <si>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</si>
  <si>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</si>
  <si>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</si>
  <si>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</si>
  <si>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</si>
  <si>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</si>
  <si>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</si>
  <si>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</si>
  <si>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</si>
  <si>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</si>
  <si>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</si>
  <si>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</si>
  <si>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</si>
  <si>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</si>
  <si>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</si>
  <si>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</si>
  <si>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</si>
  <si>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</si>
  <si>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</si>
  <si>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</si>
  <si>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</si>
  <si>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</si>
  <si>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</si>
  <si>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</si>
  <si>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</si>
  <si>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</si>
  <si>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</si>
  <si>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</si>
  <si>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</si>
  <si>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</si>
  <si>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</si>
  <si>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</si>
  <si>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</si>
  <si>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</si>
  <si>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</si>
  <si>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</si>
  <si>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</si>
  <si>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</si>
  <si>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</si>
  <si>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</si>
  <si>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</si>
  <si>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</si>
  <si>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</si>
  <si>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</si>
  <si>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</si>
  <si>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</si>
  <si>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</si>
  <si>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</si>
  <si>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</si>
  <si>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</si>
  <si>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</si>
  <si>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</si>
  <si>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</si>
  <si>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</si>
  <si>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</si>
  <si>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</si>
  <si>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</si>
  <si>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</si>
  <si>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</si>
  <si>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</si>
  <si>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</si>
  <si>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</si>
  <si>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</si>
  <si>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</si>
  <si>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</si>
  <si>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</si>
  <si>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</si>
  <si>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</si>
  <si>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</si>
  <si>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</si>
  <si>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</si>
  <si>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</si>
  <si>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</si>
  <si>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</si>
  <si>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</si>
  <si>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</si>
  <si>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</si>
  <si>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</si>
  <si>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</si>
  <si>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</si>
  <si>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</si>
  <si>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</si>
  <si>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</si>
  <si>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</si>
  <si>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</si>
  <si>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</si>
  <si>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</si>
  <si>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</si>
  <si>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</si>
  <si>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</si>
  <si>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</si>
  <si>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</si>
  <si>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</si>
  <si>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</si>
  <si>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</si>
  <si>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</si>
  <si>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</si>
  <si>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</si>
  <si>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</si>
  <si>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</si>
  <si>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</si>
  <si>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</si>
  <si>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</si>
  <si>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</si>
  <si>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</si>
  <si>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</si>
  <si>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</si>
  <si>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</si>
  <si>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</si>
  <si>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</si>
  <si>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</si>
  <si>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</si>
  <si>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</si>
  <si>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</si>
  <si>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</si>
  <si>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</si>
  <si>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</si>
  <si>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</si>
  <si>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</si>
  <si>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</si>
  <si>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</si>
  <si>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</si>
  <si>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</si>
  <si>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</si>
  <si>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</si>
  <si>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</si>
  <si>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</si>
  <si>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</si>
  <si>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</si>
  <si>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</si>
  <si>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</si>
  <si>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</si>
  <si>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</si>
  <si>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</si>
  <si>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</si>
  <si>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</si>
  <si>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</si>
  <si>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</si>
  <si>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</si>
  <si>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</si>
  <si>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</si>
  <si>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</si>
  <si>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</si>
  <si>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</si>
  <si>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</si>
  <si>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</si>
  <si>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</si>
  <si>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</si>
  <si>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</si>
  <si>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</si>
  <si>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</si>
  <si>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</si>
  <si>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</si>
  <si>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</si>
  <si>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</si>
  <si>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</si>
  <si>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</si>
  <si>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</si>
  <si>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</si>
  <si>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</si>
  <si>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</si>
  <si>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</si>
  <si>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</si>
  <si>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</si>
  <si>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</si>
  <si>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</si>
  <si>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</si>
  <si>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</si>
  <si>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</si>
  <si>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</si>
  <si>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</si>
  <si>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</si>
  <si>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</si>
  <si>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</si>
  <si>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</si>
  <si>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</si>
  <si>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</si>
  <si>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</si>
  <si>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</si>
  <si>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</si>
  <si>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</si>
  <si>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</si>
  <si>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</si>
  <si>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</si>
  <si>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</si>
  <si>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</si>
  <si>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</si>
  <si>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</si>
  <si>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</si>
  <si>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</si>
  <si>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</si>
  <si>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</si>
  <si>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</si>
  <si>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</si>
  <si>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</si>
  <si>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</si>
  <si>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</si>
  <si>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</si>
  <si>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</si>
  <si>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</si>
  <si>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</si>
  <si>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</si>
  <si>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</si>
  <si>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</si>
  <si>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</si>
  <si>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</si>
  <si>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</si>
  <si>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</si>
  <si>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</si>
  <si>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</si>
  <si>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</si>
  <si>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</si>
  <si>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</si>
  <si>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</si>
  <si>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</si>
  <si>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</si>
  <si>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</si>
  <si>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</si>
  <si>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</si>
  <si>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</si>
  <si>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</si>
  <si>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</si>
  <si>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</si>
  <si>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</si>
  <si>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</si>
  <si>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</si>
  <si>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</si>
  <si>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</si>
  <si>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</si>
  <si>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</si>
  <si>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</si>
  <si>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</si>
  <si>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</si>
  <si>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</si>
  <si>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</si>
  <si>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</si>
  <si>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</si>
  <si>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</si>
  <si>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</si>
  <si>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</si>
  <si>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</si>
  <si>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</si>
  <si>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</si>
  <si>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</si>
  <si>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</si>
  <si>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</si>
  <si>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</si>
  <si>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</si>
  <si>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</si>
  <si>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</si>
  <si>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</si>
  <si>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</si>
  <si>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</si>
  <si>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</si>
  <si>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</si>
  <si>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</si>
  <si>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</si>
  <si>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</si>
  <si>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</si>
  <si>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</si>
  <si>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</si>
  <si>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</si>
  <si>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</si>
  <si>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</si>
  <si>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</si>
  <si>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</si>
  <si>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</si>
  <si>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</si>
  <si>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</si>
  <si>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</si>
  <si>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</si>
  <si>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</si>
  <si>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</si>
  <si>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</si>
  <si>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</si>
  <si>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</si>
  <si>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</si>
  <si>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</si>
  <si>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</si>
  <si>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</si>
  <si>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</si>
  <si>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</si>
  <si>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</si>
  <si>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</si>
  <si>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</si>
  <si>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</si>
  <si>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</si>
  <si>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</si>
  <si>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</si>
  <si>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</si>
  <si>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</si>
  <si>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</si>
  <si>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</si>
  <si>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</si>
  <si>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</si>
  <si>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</si>
  <si>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</si>
  <si>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</si>
  <si>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</si>
  <si>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</si>
  <si>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</si>
  <si>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</si>
  <si>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</si>
  <si>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</si>
  <si>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</si>
  <si>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</si>
  <si>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</si>
  <si>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</si>
  <si>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</si>
  <si>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</si>
  <si>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</si>
  <si>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</si>
  <si>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</si>
  <si>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</si>
  <si>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</si>
  <si>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</si>
  <si>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</si>
  <si>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</si>
  <si>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</si>
  <si>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</si>
  <si>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</si>
  <si>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</si>
  <si>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</si>
  <si>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</si>
  <si>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</si>
  <si>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</si>
  <si>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</si>
  <si>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</si>
  <si>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</si>
  <si>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</si>
  <si>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</si>
  <si>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</si>
  <si>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</si>
  <si>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</si>
  <si>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</si>
  <si>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</si>
  <si>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</si>
  <si>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</si>
  <si>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</si>
  <si>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</si>
  <si>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</si>
  <si>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</si>
  <si>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</si>
  <si>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</si>
  <si>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</si>
  <si>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</si>
  <si>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</si>
  <si>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</si>
  <si>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</si>
  <si>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</si>
  <si>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</si>
  <si>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</si>
  <si>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</si>
  <si>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</si>
  <si>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</si>
  <si>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</si>
  <si>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</si>
  <si>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</si>
  <si>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</si>
  <si>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</si>
  <si>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</si>
  <si>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</si>
  <si>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</si>
  <si>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</si>
  <si>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</si>
  <si>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</si>
  <si>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</si>
  <si>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</si>
  <si>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</si>
  <si>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</si>
  <si>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</si>
  <si>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</si>
  <si>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</si>
  <si>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</si>
  <si>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</si>
  <si>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</si>
  <si>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</si>
  <si>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</si>
  <si>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</si>
  <si>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</si>
  <si>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</si>
  <si>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</si>
  <si>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</si>
  <si>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</si>
  <si>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</si>
  <si>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</si>
  <si>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</si>
  <si>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</si>
  <si>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</si>
  <si>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</si>
  <si>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</si>
  <si>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</si>
  <si>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</si>
  <si>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</si>
  <si>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</si>
  <si>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</si>
  <si>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</si>
  <si>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</si>
  <si>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</si>
  <si>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</si>
  <si>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</si>
  <si>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</si>
  <si>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</si>
  <si>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</si>
  <si>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</si>
  <si>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</si>
  <si>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</si>
  <si>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</si>
  <si>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</si>
  <si>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</si>
  <si>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</si>
  <si>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</si>
  <si>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</si>
  <si>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</si>
  <si>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</si>
  <si>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</si>
  <si>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</si>
  <si>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</si>
  <si>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</si>
  <si>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</si>
  <si>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</si>
  <si>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</si>
  <si>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</si>
  <si>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</si>
  <si>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</si>
  <si>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</si>
  <si>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</si>
  <si>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</si>
  <si>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</si>
  <si>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</si>
  <si>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</si>
  <si>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</si>
  <si>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</si>
  <si>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</si>
  <si>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</si>
  <si>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</si>
  <si>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</si>
  <si>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</si>
  <si>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</si>
  <si>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</si>
  <si>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</si>
  <si>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</si>
  <si>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</si>
  <si>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</si>
  <si>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</si>
  <si>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</si>
  <si>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</si>
  <si>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</si>
  <si>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</si>
  <si>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</si>
  <si>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</si>
  <si>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</si>
  <si>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</si>
  <si>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</si>
  <si>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</si>
  <si>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</si>
  <si>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</si>
  <si>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</si>
  <si>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</si>
  <si>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</si>
  <si>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</si>
  <si>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</si>
  <si>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</si>
  <si>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</si>
  <si>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</si>
  <si>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</si>
  <si>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</si>
  <si>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</si>
  <si>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</si>
  <si>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</si>
  <si>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</si>
  <si>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</si>
  <si>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</si>
  <si>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</si>
  <si>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</si>
  <si>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</si>
  <si>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</si>
  <si>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</si>
  <si>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</si>
  <si>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</si>
  <si>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</si>
  <si>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</si>
  <si>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</si>
  <si>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</si>
  <si>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</si>
  <si>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</si>
  <si>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</si>
  <si>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</si>
  <si>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</si>
  <si>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</si>
  <si>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</si>
  <si>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</si>
  <si>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</si>
  <si>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</si>
  <si>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</si>
  <si>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</si>
  <si>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</si>
  <si>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</si>
  <si>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</si>
  <si>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</si>
  <si>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</si>
  <si>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</si>
  <si>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</si>
  <si>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</si>
  <si>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</si>
  <si>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</si>
  <si>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</si>
  <si>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</si>
  <si>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</si>
  <si>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</si>
  <si>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</si>
  <si>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</si>
  <si>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</si>
  <si>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</si>
  <si>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</si>
  <si>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</si>
  <si>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</si>
  <si>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</si>
  <si>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</si>
  <si>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</si>
  <si>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</si>
  <si>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</si>
  <si>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</si>
  <si>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</si>
  <si>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</si>
  <si>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</si>
  <si>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</si>
  <si>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</si>
  <si>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</si>
  <si>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</si>
  <si>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</si>
  <si>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</si>
  <si>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</si>
  <si>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</si>
  <si>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</si>
  <si>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</si>
  <si>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</si>
  <si>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</si>
  <si>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</si>
  <si>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</si>
  <si>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</si>
  <si>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</si>
  <si>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</si>
  <si>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</si>
  <si>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</si>
  <si>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</si>
  <si>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</si>
  <si>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</si>
  <si>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</si>
  <si>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</si>
  <si>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</si>
  <si>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</si>
  <si>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</si>
  <si>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</si>
  <si>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</si>
  <si>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</si>
  <si>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</si>
  <si>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</si>
  <si>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</si>
  <si>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</si>
  <si>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</si>
  <si>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</si>
  <si>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</si>
  <si>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</si>
  <si>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</si>
  <si>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</si>
  <si>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</si>
  <si>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</si>
  <si>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</si>
  <si>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</si>
  <si>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</si>
  <si>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</si>
  <si>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</si>
  <si>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</si>
  <si>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</si>
  <si>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</si>
  <si>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</si>
  <si>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</si>
  <si>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</si>
  <si>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</si>
  <si>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</si>
  <si>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</si>
  <si>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</si>
  <si>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</si>
  <si>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</si>
  <si>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</si>
  <si>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</si>
  <si>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</si>
  <si>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</si>
  <si>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</si>
  <si>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</si>
  <si>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</si>
  <si>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</si>
  <si>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</si>
  <si>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</si>
  <si>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</si>
  <si>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</si>
  <si>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</si>
  <si>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</si>
  <si>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</si>
  <si>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</si>
  <si>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</si>
  <si>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</si>
  <si>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</si>
  <si>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</si>
  <si>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</si>
  <si>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</si>
  <si>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</si>
  <si>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</si>
  <si>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</si>
  <si>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</si>
  <si>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</si>
  <si>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</si>
  <si>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</si>
  <si>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</si>
  <si>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</si>
  <si>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</si>
  <si>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</si>
  <si>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</si>
  <si>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</si>
  <si>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</si>
  <si>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</si>
  <si>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</si>
  <si>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</si>
  <si>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</si>
  <si>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</si>
  <si>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</si>
  <si>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</si>
  <si>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</si>
  <si>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</si>
  <si>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</si>
  <si>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</si>
  <si>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</si>
  <si>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</si>
  <si>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</si>
  <si>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</si>
  <si>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</si>
  <si>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</si>
  <si>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</si>
  <si>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</si>
  <si>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</si>
  <si>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</si>
  <si>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</si>
  <si>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</si>
  <si>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</si>
  <si>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</si>
  <si>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</si>
  <si>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</si>
  <si>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</si>
  <si>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</si>
  <si>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</si>
  <si>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</si>
  <si>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</si>
  <si>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</si>
  <si>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</si>
  <si>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</si>
  <si>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</si>
  <si>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</si>
  <si>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</si>
  <si>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</si>
  <si>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</si>
  <si>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</si>
  <si>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</si>
  <si>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</si>
  <si>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</si>
  <si>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</si>
  <si>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</si>
  <si>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</si>
  <si>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</si>
  <si>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</si>
  <si>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</si>
  <si>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</si>
  <si>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</si>
  <si>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</si>
  <si>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</si>
  <si>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</si>
  <si>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</si>
  <si>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</si>
  <si>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</si>
  <si>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</si>
  <si>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</si>
  <si>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</si>
  <si>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</si>
  <si>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</si>
  <si>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</si>
  <si>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</si>
  <si>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</si>
  <si>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</si>
  <si>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</si>
  <si>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</si>
  <si>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</si>
  <si>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</si>
  <si>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</si>
  <si>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</si>
  <si>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</si>
  <si>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</si>
  <si>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</si>
  <si>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</si>
  <si>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</si>
  <si>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</si>
  <si>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</si>
  <si>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</si>
  <si>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</si>
  <si>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</si>
  <si>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</si>
  <si>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</si>
  <si>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</si>
  <si>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</si>
  <si>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</si>
  <si>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</si>
  <si>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</si>
  <si>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</si>
  <si>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</si>
  <si>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</si>
  <si>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</si>
  <si>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</si>
  <si>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</si>
  <si>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</si>
  <si>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</si>
  <si>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</si>
  <si>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</si>
  <si>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</si>
  <si>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</si>
  <si>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</si>
  <si>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</si>
  <si>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</si>
  <si>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</si>
  <si>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</si>
  <si>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</si>
  <si>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</si>
  <si>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</si>
  <si>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</si>
  <si>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</si>
  <si>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</si>
  <si>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</si>
  <si>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</si>
  <si>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</si>
  <si>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</si>
  <si>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</si>
  <si>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</si>
  <si>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</si>
  <si>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</si>
  <si>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</si>
  <si>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</si>
  <si>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</si>
  <si>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</si>
  <si>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</si>
  <si>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</si>
  <si>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</si>
  <si>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</si>
  <si>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</si>
  <si>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</si>
  <si>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</si>
  <si>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</si>
  <si>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</si>
  <si>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</si>
  <si>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</si>
  <si>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</si>
  <si>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</si>
  <si>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</si>
  <si>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</si>
  <si>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</si>
  <si>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</si>
  <si>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</si>
  <si>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</si>
  <si>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</si>
  <si>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</si>
  <si>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</si>
  <si>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</si>
  <si>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</si>
  <si>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</si>
  <si>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</si>
  <si>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</si>
  <si>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</si>
  <si>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</si>
  <si>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</si>
  <si>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</si>
  <si>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</si>
  <si>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</si>
  <si>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</si>
  <si>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</si>
  <si>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</si>
  <si>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</si>
  <si>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</si>
  <si>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</si>
  <si>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</si>
  <si>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</si>
  <si>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</si>
  <si>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</si>
  <si>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</si>
  <si>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</si>
  <si>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</si>
  <si>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</si>
  <si>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</si>
  <si>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</si>
  <si>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</si>
  <si>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</si>
  <si>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</si>
  <si>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</si>
  <si>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</si>
  <si>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</si>
  <si>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</si>
  <si>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</si>
  <si>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</si>
  <si>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</si>
  <si>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</si>
  <si>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</si>
  <si>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</si>
  <si>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</si>
  <si>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</si>
  <si>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</si>
  <si>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</si>
  <si>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</si>
  <si>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</si>
  <si>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</si>
  <si>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</si>
  <si>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</si>
  <si>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</si>
  <si>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</si>
  <si>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</si>
  <si>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</si>
  <si>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</si>
  <si>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</si>
  <si>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</si>
  <si>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</si>
  <si>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</si>
  <si>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</si>
  <si>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</si>
  <si>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</si>
  <si>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</si>
  <si>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</si>
  <si>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</si>
  <si>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</si>
  <si>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</si>
  <si>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</si>
  <si>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</si>
  <si>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</si>
  <si>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</si>
  <si>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</si>
  <si>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</si>
  <si>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</si>
  <si>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</si>
  <si>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</si>
  <si>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</si>
  <si>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</si>
  <si>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</si>
  <si>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</si>
  <si>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</si>
  <si>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</si>
  <si>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</si>
  <si>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</si>
  <si>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</si>
  <si>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</si>
  <si>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</si>
  <si>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</si>
  <si>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</si>
  <si>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</si>
  <si>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</si>
  <si>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</si>
  <si>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</si>
  <si>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</si>
  <si>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</si>
  <si>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</si>
  <si>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</si>
  <si>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</si>
  <si>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</si>
  <si>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</si>
  <si>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</si>
  <si>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</si>
  <si>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</si>
  <si>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</si>
  <si>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</si>
  <si>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</si>
  <si>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</si>
  <si>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</si>
  <si>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</si>
  <si>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</si>
  <si>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</si>
  <si>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</si>
  <si>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</si>
  <si>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</si>
  <si>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</si>
  <si>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</si>
  <si>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</si>
  <si>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</si>
  <si>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</si>
  <si>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</si>
  <si>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</si>
  <si>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</si>
  <si>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</si>
  <si>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</si>
  <si>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</si>
  <si>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</si>
  <si>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</si>
  <si>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</si>
  <si>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</si>
  <si>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</si>
  <si>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</si>
  <si>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</si>
  <si>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</si>
  <si>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</si>
  <si>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</si>
  <si>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</si>
  <si>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</si>
  <si>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</si>
  <si>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</si>
  <si>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</si>
  <si>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</si>
  <si>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</si>
  <si>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</si>
  <si>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</si>
  <si>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</si>
  <si>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</si>
  <si>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</si>
  <si>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</si>
  <si>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</si>
  <si>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</si>
  <si>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</si>
  <si>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</si>
  <si>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</si>
  <si>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</si>
  <si>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</si>
  <si>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</si>
  <si>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</si>
  <si>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</si>
  <si>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</si>
  <si>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</si>
  <si>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</si>
  <si>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</si>
  <si>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</si>
  <si>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</si>
  <si>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</si>
  <si>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</si>
  <si>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</si>
  <si>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</si>
  <si>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</si>
  <si>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</si>
  <si>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</si>
  <si>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</si>
  <si>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</si>
  <si>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</si>
  <si>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</si>
  <si>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</si>
  <si>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</si>
  <si>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</si>
  <si>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</si>
  <si>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</si>
  <si>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</si>
  <si>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</si>
  <si>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</si>
  <si>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</si>
  <si>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</si>
  <si>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</si>
  <si>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</si>
  <si>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</si>
  <si>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</si>
  <si>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</si>
  <si>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</si>
  <si>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</si>
  <si>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</si>
  <si>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</si>
  <si>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</si>
  <si>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</si>
  <si>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</si>
  <si>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</si>
  <si>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</si>
  <si>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</si>
  <si>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</si>
  <si>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</si>
  <si>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</si>
  <si>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</si>
  <si>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</si>
  <si>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</si>
  <si>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</si>
  <si>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</si>
  <si>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</si>
  <si>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</si>
  <si>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</si>
  <si>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</si>
  <si>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</si>
  <si>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</si>
  <si>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</si>
  <si>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</si>
  <si>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</si>
  <si>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</si>
  <si>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</si>
  <si>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</si>
  <si>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</si>
  <si>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</si>
  <si>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</si>
  <si>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</si>
  <si>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</si>
  <si>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</si>
  <si>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</si>
  <si>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</si>
  <si>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</si>
  <si>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</si>
  <si>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</si>
  <si>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</si>
  <si>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</si>
  <si>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</si>
  <si>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</si>
  <si>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</si>
  <si>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</si>
  <si>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</si>
  <si>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</si>
  <si>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</si>
  <si>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</si>
  <si>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</si>
  <si>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</si>
  <si>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</si>
  <si>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</si>
  <si>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</si>
  <si>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</si>
  <si>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</si>
  <si>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</si>
  <si>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</si>
  <si>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</si>
  <si>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</si>
  <si>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</si>
  <si>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</si>
  <si>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</si>
  <si>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</si>
  <si>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</si>
  <si>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</si>
  <si>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</si>
  <si>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</si>
  <si>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</si>
  <si>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</si>
  <si>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</si>
  <si>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</si>
  <si>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</si>
  <si>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</si>
  <si>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</si>
  <si>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</si>
  <si>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</si>
  <si>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</si>
  <si>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</si>
  <si>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</si>
  <si>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</si>
  <si>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</si>
  <si>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</si>
  <si>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</si>
  <si>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</si>
  <si>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</si>
  <si>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</si>
  <si>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</si>
  <si>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</si>
  <si>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</si>
  <si>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</si>
  <si>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</si>
  <si>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</si>
  <si>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</si>
  <si>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</si>
  <si>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</si>
  <si>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</si>
  <si>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</si>
  <si>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</si>
  <si>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</si>
  <si>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</si>
  <si>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</si>
  <si>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</si>
  <si>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</si>
  <si>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</si>
  <si>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</si>
  <si>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</si>
  <si>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</si>
  <si>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</si>
  <si>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</si>
  <si>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</si>
  <si>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</si>
  <si>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</si>
  <si>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</si>
  <si>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</si>
  <si>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</si>
  <si>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</si>
  <si>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</si>
  <si>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</si>
  <si>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</si>
  <si>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</si>
  <si>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</si>
  <si>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</si>
  <si>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</si>
  <si>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</si>
  <si>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</si>
  <si>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</si>
  <si>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</si>
  <si>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</si>
  <si>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</si>
  <si>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</si>
  <si>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</si>
  <si>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</si>
  <si>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</si>
  <si>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</si>
  <si>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</si>
  <si>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</si>
  <si>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</si>
  <si>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</si>
  <si>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</si>
  <si>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</si>
  <si>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</si>
  <si>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</si>
  <si>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</si>
  <si>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</si>
  <si>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</si>
  <si>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</si>
  <si>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</si>
  <si>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</si>
  <si>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</si>
  <si>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</si>
  <si>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</si>
  <si>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</si>
  <si>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</si>
  <si>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</si>
  <si>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</si>
  <si>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</si>
  <si>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</si>
  <si>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</si>
  <si>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</si>
  <si>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</si>
  <si>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</si>
  <si>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</si>
  <si>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</si>
  <si>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</si>
  <si>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</si>
  <si>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</si>
  <si>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</si>
  <si>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</si>
  <si>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</si>
  <si>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</si>
  <si>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</si>
  <si>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</si>
  <si>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</si>
  <si>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</si>
  <si>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</si>
  <si>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</si>
  <si>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</si>
  <si>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</si>
  <si>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</si>
  <si>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</si>
  <si>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</si>
  <si>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</si>
  <si>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</si>
  <si>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</si>
  <si>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</si>
  <si>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</si>
  <si>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</si>
  <si>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</si>
  <si>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</si>
  <si>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</si>
  <si>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</si>
  <si>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</si>
  <si>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</si>
  <si>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</si>
  <si>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</si>
  <si>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</si>
  <si>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</si>
  <si>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</si>
  <si>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</si>
  <si>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</si>
  <si>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</si>
  <si>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</si>
  <si>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</si>
  <si>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</si>
  <si>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</si>
  <si>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</si>
  <si>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</si>
  <si>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</si>
  <si>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</si>
  <si>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</si>
  <si>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</si>
  <si>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</si>
  <si>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</si>
  <si>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</si>
  <si>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</si>
  <si>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</si>
  <si>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</si>
  <si>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</si>
  <si>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</si>
  <si>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</si>
  <si>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</si>
  <si>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</si>
  <si>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</si>
  <si>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</si>
  <si>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</si>
  <si>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</si>
  <si>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</si>
  <si>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</si>
  <si>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</si>
  <si>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</si>
  <si>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</si>
  <si>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</si>
  <si>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</si>
  <si>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</si>
  <si>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</si>
  <si>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</si>
  <si>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</si>
  <si>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</si>
  <si>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</si>
  <si>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</si>
  <si>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</si>
  <si>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</si>
  <si>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</si>
  <si>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</si>
  <si>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</si>
  <si>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</si>
  <si>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</si>
  <si>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</si>
  <si>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</si>
  <si>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</si>
  <si>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</si>
  <si>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</si>
  <si>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</si>
  <si>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</si>
  <si>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</si>
  <si>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</si>
  <si>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</si>
  <si>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</si>
  <si>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</si>
  <si>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</si>
  <si>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</si>
  <si>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</si>
  <si>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</si>
  <si>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</si>
  <si>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</si>
  <si>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</si>
  <si>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</si>
  <si>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</si>
  <si>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</si>
  <si>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</si>
  <si>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</si>
  <si>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</si>
  <si>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</si>
  <si>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</si>
  <si>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</si>
  <si>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</si>
  <si>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</si>
  <si>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</si>
  <si>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</si>
  <si>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</si>
  <si>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</si>
  <si>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</si>
  <si>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</si>
  <si>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</si>
  <si>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</si>
  <si>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</si>
  <si>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</si>
  <si>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</si>
  <si>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</si>
  <si>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</si>
  <si>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</si>
  <si>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</si>
  <si>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</si>
  <si>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</si>
  <si>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</si>
  <si>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</si>
  <si>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</si>
  <si>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</si>
  <si>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</si>
  <si>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</si>
  <si>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</si>
  <si>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</si>
  <si>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</si>
  <si>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</si>
  <si>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</si>
  <si>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</si>
  <si>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</si>
  <si>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</si>
  <si>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</si>
  <si>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</si>
  <si>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</si>
  <si>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</si>
  <si>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</si>
  <si>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</si>
  <si>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</si>
  <si>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</si>
  <si>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</si>
  <si>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</si>
  <si>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</si>
  <si>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</si>
  <si>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</si>
  <si>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</si>
  <si>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</si>
  <si>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</si>
  <si>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</si>
  <si>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</si>
  <si>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</si>
  <si>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</si>
  <si>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</si>
  <si>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</si>
  <si>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</si>
  <si>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</si>
  <si>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</si>
  <si>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</si>
  <si>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</si>
  <si>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</si>
  <si>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</si>
  <si>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</si>
  <si>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</si>
  <si>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</si>
  <si>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</si>
  <si>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</si>
  <si>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</si>
  <si>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</si>
  <si>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</si>
  <si>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</si>
  <si>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</si>
  <si>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</si>
  <si>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</si>
  <si>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</si>
  <si>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</si>
  <si>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</si>
  <si>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</si>
  <si>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</si>
  <si>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</si>
  <si>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</si>
  <si>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</si>
  <si>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</si>
  <si>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</si>
  <si>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</si>
  <si>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</si>
  <si>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</si>
  <si>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</si>
  <si>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</si>
  <si>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</si>
  <si>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</si>
  <si>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</si>
  <si>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</si>
  <si>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</si>
  <si>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</si>
  <si>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</si>
  <si>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</si>
  <si>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</si>
  <si>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</si>
  <si>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</si>
  <si>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</si>
  <si>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</si>
  <si>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</si>
  <si>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</si>
  <si>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</si>
  <si>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</si>
  <si>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</si>
  <si>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</si>
  <si>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</si>
  <si>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</si>
  <si>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</si>
  <si>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</si>
  <si>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</si>
  <si>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</si>
  <si>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</si>
  <si>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</si>
  <si>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</si>
  <si>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</si>
  <si>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</si>
  <si>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</si>
  <si>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</si>
  <si>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</si>
  <si>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</si>
  <si>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</si>
  <si>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</si>
  <si>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</si>
  <si>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</si>
  <si>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</si>
  <si>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</si>
  <si>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</si>
  <si>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</si>
  <si>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</si>
  <si>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</si>
  <si>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</si>
  <si>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</si>
  <si>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</si>
  <si>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</si>
  <si>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</si>
  <si>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</si>
  <si>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</si>
  <si>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</si>
  <si>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</si>
  <si>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</si>
  <si>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</si>
  <si>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</si>
  <si>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</si>
  <si>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</si>
  <si>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</si>
  <si>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</si>
  <si>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</si>
  <si>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</si>
  <si>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</si>
  <si>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</si>
  <si>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</si>
  <si>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</si>
  <si>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</si>
  <si>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</si>
  <si>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</si>
  <si>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</si>
  <si>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</si>
  <si>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</si>
  <si>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</si>
  <si>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</si>
  <si>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</si>
  <si>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</si>
  <si>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</si>
  <si>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</si>
  <si>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</si>
  <si>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</si>
  <si>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</si>
  <si>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</si>
  <si>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</si>
  <si>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</si>
  <si>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</si>
  <si>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</si>
  <si>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</si>
  <si>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</si>
  <si>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</si>
  <si>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</si>
  <si>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</si>
  <si>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</si>
  <si>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</si>
  <si>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</si>
  <si>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</si>
  <si>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</si>
  <si>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</si>
  <si>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</si>
  <si>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</si>
  <si>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</si>
  <si>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</si>
  <si>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</si>
  <si>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</si>
  <si>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</si>
  <si>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</si>
  <si>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</si>
  <si>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</si>
  <si>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</si>
  <si>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</si>
  <si>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</si>
  <si>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</si>
  <si>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</si>
  <si>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</si>
  <si>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</si>
  <si>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</si>
  <si>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</si>
  <si>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</si>
  <si>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</si>
  <si>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</si>
  <si>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</si>
  <si>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</si>
  <si>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</si>
  <si>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</si>
  <si>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</si>
  <si>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</si>
  <si>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</si>
  <si>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</si>
  <si>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</si>
  <si>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</si>
  <si>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</si>
  <si>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</si>
  <si>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</si>
  <si>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</si>
  <si>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</si>
  <si>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</si>
  <si>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</si>
  <si>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</si>
  <si>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</si>
  <si>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</si>
  <si>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</si>
  <si>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</si>
  <si>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</si>
  <si>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</si>
  <si>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</si>
  <si>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</si>
  <si>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</si>
  <si>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</si>
  <si>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</si>
  <si>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</si>
  <si>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</si>
  <si>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</si>
  <si>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</si>
  <si>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</si>
  <si>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</si>
  <si>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</si>
  <si>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</si>
  <si>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</si>
  <si>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</si>
  <si>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</si>
  <si>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</si>
  <si>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</si>
  <si>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</si>
  <si>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</si>
  <si>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</si>
  <si>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</si>
  <si>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</si>
  <si>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</si>
  <si>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</si>
  <si>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</si>
  <si>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</si>
  <si>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</si>
  <si>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</si>
  <si>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</si>
  <si>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</si>
  <si>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</si>
  <si>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</si>
  <si>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</si>
  <si>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</si>
  <si>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</si>
  <si>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</si>
  <si>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</si>
  <si>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</si>
  <si>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</si>
  <si>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</si>
  <si>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</si>
  <si>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</si>
  <si>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</si>
  <si>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</si>
  <si>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</si>
  <si>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</si>
  <si>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</si>
  <si>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</si>
  <si>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</si>
  <si>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</si>
  <si>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</si>
  <si>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</si>
  <si>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</si>
  <si>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</si>
  <si>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</si>
  <si>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</si>
  <si>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</si>
  <si>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</si>
  <si>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</si>
  <si>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</si>
  <si>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</si>
  <si>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</si>
  <si>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</si>
  <si>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</si>
  <si>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</si>
  <si>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</si>
  <si>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</si>
  <si>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</si>
  <si>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</si>
  <si>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</si>
  <si>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</si>
  <si>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</si>
  <si>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</si>
  <si>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</si>
  <si>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</si>
  <si>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</si>
  <si>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</si>
  <si>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</si>
  <si>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</si>
  <si>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</si>
  <si>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</si>
  <si>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</si>
  <si>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</si>
  <si>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</si>
  <si>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</si>
  <si>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</si>
  <si>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</si>
  <si>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</si>
  <si>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</si>
  <si>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</si>
  <si>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</si>
  <si>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</si>
  <si>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</si>
  <si>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</si>
  <si>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</si>
  <si>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</si>
  <si>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</si>
  <si>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</si>
  <si>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</si>
  <si>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</si>
  <si>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</si>
  <si>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</si>
  <si>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</si>
  <si>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</si>
  <si>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</si>
  <si>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</si>
  <si>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</si>
  <si>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</si>
  <si>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</si>
  <si>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</si>
  <si>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</si>
  <si>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</si>
  <si>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</si>
  <si>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</si>
  <si>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</si>
  <si>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</si>
  <si>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</si>
  <si>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</si>
  <si>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</si>
  <si>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</si>
  <si>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</si>
  <si>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</si>
  <si>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</si>
  <si>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</si>
  <si>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</si>
  <si>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</si>
  <si>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</si>
  <si>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</si>
  <si>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</si>
  <si>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</si>
  <si>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</si>
  <si>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</si>
  <si>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</si>
  <si>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</si>
  <si>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</si>
  <si>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</si>
  <si>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</si>
  <si>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</si>
  <si>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</si>
  <si>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</si>
  <si>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</si>
  <si>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</si>
  <si>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</si>
  <si>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</si>
  <si>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</si>
  <si>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</si>
  <si>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</si>
  <si>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</si>
  <si>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</si>
  <si>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</si>
  <si>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</si>
  <si>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</si>
  <si>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</si>
  <si>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</si>
  <si>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</si>
  <si>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</si>
  <si>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</si>
  <si>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</si>
  <si>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</si>
  <si>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</si>
  <si>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</si>
  <si>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</si>
  <si>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</si>
  <si>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</si>
  <si>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</si>
  <si>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</si>
  <si>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</si>
  <si>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</si>
  <si>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</si>
  <si>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</si>
  <si>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</si>
  <si>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</si>
  <si>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</si>
  <si>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</si>
  <si>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</si>
  <si>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</si>
  <si>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</si>
  <si>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</si>
  <si>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</si>
  <si>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</si>
  <si>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</si>
  <si>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</si>
  <si>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</si>
  <si>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</si>
  <si>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</si>
  <si>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</si>
  <si>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</si>
  <si>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</si>
  <si>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</si>
  <si>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</si>
  <si>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</si>
  <si>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</si>
  <si>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</si>
  <si>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</si>
  <si>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</si>
  <si>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</si>
  <si>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</si>
  <si>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</si>
  <si>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</si>
  <si>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</si>
  <si>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</si>
  <si>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</si>
  <si>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</si>
  <si>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</si>
  <si>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</si>
  <si>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</si>
  <si>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</si>
  <si>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</si>
  <si>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</si>
  <si>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</si>
  <si>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</si>
  <si>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</si>
  <si>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</si>
  <si>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</si>
  <si>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</si>
  <si>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</si>
  <si>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</si>
  <si>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</si>
  <si>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</si>
  <si>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</si>
  <si>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</si>
  <si>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</si>
  <si>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</si>
  <si>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</si>
  <si>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</si>
  <si>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</si>
  <si>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</si>
  <si>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</si>
  <si>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</si>
  <si>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</si>
  <si>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</si>
  <si>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</si>
  <si>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</si>
  <si>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</si>
  <si>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</si>
  <si>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</si>
  <si>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</si>
  <si>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</si>
  <si>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</si>
  <si>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</si>
  <si>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</si>
  <si>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</si>
  <si>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</si>
  <si>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</si>
  <si>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</si>
  <si>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</si>
  <si>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</si>
  <si>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</si>
  <si>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</si>
  <si>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</si>
  <si>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</si>
  <si>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</si>
  <si>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</si>
  <si>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</si>
  <si>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</si>
  <si>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</si>
  <si>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</si>
  <si>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</si>
  <si>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</si>
  <si>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</si>
  <si>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</si>
  <si>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</si>
  <si>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</si>
  <si>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</si>
  <si>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</si>
  <si>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</si>
  <si>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</si>
  <si>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</si>
  <si>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</si>
  <si>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</si>
  <si>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</si>
  <si>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</si>
  <si>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</si>
  <si>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</si>
  <si>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</si>
  <si>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</si>
  <si>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</si>
  <si>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</si>
  <si>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</si>
  <si>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</si>
  <si>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</si>
  <si>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</si>
  <si>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</si>
  <si>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</si>
  <si>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</si>
  <si>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</si>
  <si>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</si>
  <si>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</si>
  <si>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</si>
  <si>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</si>
  <si>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</si>
  <si>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</si>
  <si>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</si>
  <si>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</si>
  <si>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</si>
  <si>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</si>
  <si>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</si>
  <si>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</si>
  <si>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</si>
  <si>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</si>
  <si>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</si>
  <si>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</si>
  <si>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</si>
  <si>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</si>
  <si>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</si>
  <si>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</si>
  <si>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</si>
  <si>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</si>
  <si>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</si>
  <si>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</si>
  <si>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</si>
  <si>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</si>
  <si>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</si>
  <si>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</si>
  <si>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</si>
  <si>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</si>
  <si>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</si>
  <si>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</si>
  <si>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</si>
  <si>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</si>
  <si>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</si>
  <si>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</si>
  <si>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</si>
  <si>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</si>
  <si>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</si>
  <si>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</si>
  <si>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</si>
  <si>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</si>
  <si>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</si>
  <si>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</si>
  <si>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</si>
  <si>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</si>
  <si>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</si>
  <si>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</si>
  <si>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</si>
  <si>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</si>
  <si>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</si>
  <si>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</si>
  <si>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</si>
  <si>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</si>
  <si>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</si>
  <si>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</si>
  <si>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</si>
  <si>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</si>
  <si>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</si>
  <si>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</si>
  <si>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</si>
  <si>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</si>
  <si>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</si>
  <si>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</si>
  <si>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</si>
  <si>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</si>
  <si>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</si>
  <si>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</si>
  <si>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</si>
  <si>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</si>
  <si>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</si>
  <si>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</si>
  <si>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</si>
  <si>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</si>
  <si>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</si>
  <si>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</si>
  <si>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</si>
  <si>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</si>
  <si>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</si>
  <si>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</si>
  <si>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</si>
  <si>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</si>
  <si>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</si>
  <si>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</si>
  <si>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</si>
  <si>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</si>
  <si>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</si>
  <si>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</si>
  <si>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</si>
  <si>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</si>
  <si>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</si>
  <si>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</si>
  <si>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</si>
  <si>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</si>
  <si>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</si>
  <si>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</si>
  <si>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</si>
  <si>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</si>
  <si>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</si>
  <si>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</si>
  <si>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</si>
  <si>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</si>
  <si>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</si>
  <si>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</si>
  <si>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</si>
  <si>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</si>
  <si>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</si>
  <si>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</si>
  <si>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</si>
  <si>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</si>
  <si>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</si>
  <si>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</si>
  <si>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</si>
  <si>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</si>
  <si>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</si>
  <si>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</si>
  <si>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</si>
  <si>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</si>
  <si>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</si>
  <si>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</si>
  <si>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</si>
  <si>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</si>
  <si>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</si>
  <si>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</si>
  <si>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</si>
  <si>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</si>
  <si>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</si>
  <si>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</si>
  <si>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</si>
  <si>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</si>
  <si>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</si>
  <si>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</si>
  <si>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</si>
  <si>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</si>
  <si>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</si>
  <si>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</si>
  <si>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</si>
  <si>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</si>
  <si>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</si>
  <si>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</si>
  <si>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</si>
  <si>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</si>
  <si>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</si>
  <si>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</si>
  <si>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</si>
  <si>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</si>
  <si>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</si>
  <si>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</si>
  <si>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</si>
  <si>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</si>
  <si>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</si>
  <si>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</si>
  <si>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</si>
  <si>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</si>
  <si>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</si>
  <si>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</si>
  <si>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</si>
  <si>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</si>
  <si>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</si>
  <si>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</si>
  <si>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</si>
  <si>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</si>
  <si>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</si>
  <si>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</si>
  <si>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</si>
  <si>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</si>
  <si>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</si>
  <si>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</si>
  <si>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</si>
  <si>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</si>
  <si>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</si>
  <si>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</si>
  <si>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</si>
  <si>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</si>
  <si>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</si>
  <si>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</si>
  <si>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</si>
  <si>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</si>
  <si>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</si>
  <si>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</si>
  <si>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</si>
  <si>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</si>
  <si>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</si>
  <si>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</si>
  <si>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</si>
  <si>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</si>
  <si>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</si>
  <si>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</si>
  <si>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</si>
  <si>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</si>
  <si>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</si>
  <si>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</si>
  <si>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</si>
  <si>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</si>
  <si>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</si>
  <si>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</si>
  <si>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</si>
  <si>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</si>
  <si>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</si>
  <si>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</si>
  <si>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</si>
  <si>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</si>
  <si>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</si>
  <si>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</si>
  <si>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</si>
  <si>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</si>
  <si>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</si>
  <si>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</si>
  <si>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</si>
  <si>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</si>
  <si>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</si>
  <si>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</si>
  <si>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</si>
  <si>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</si>
  <si>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</si>
  <si>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</si>
  <si>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</si>
  <si>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</si>
  <si>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</si>
  <si>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</si>
  <si>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</si>
  <si>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</si>
  <si>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</si>
  <si>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</si>
  <si>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</si>
  <si>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</si>
  <si>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</si>
  <si>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</si>
  <si>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</si>
  <si>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</si>
  <si>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</si>
  <si>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</si>
  <si>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</si>
  <si>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</si>
  <si>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</si>
  <si>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</si>
  <si>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</si>
  <si>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</si>
  <si>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</si>
  <si>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</si>
  <si>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</si>
  <si>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</si>
  <si>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</si>
  <si>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</si>
  <si>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</si>
  <si>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</si>
  <si>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</si>
  <si>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</si>
  <si>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</si>
  <si>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</si>
  <si>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</si>
  <si>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</si>
  <si>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</si>
  <si>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</si>
  <si>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</si>
  <si>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</si>
  <si>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</si>
  <si>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</si>
  <si>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</si>
  <si>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</si>
  <si>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</si>
  <si>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</si>
  <si>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</si>
  <si>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</si>
  <si>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</si>
  <si>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</si>
  <si>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</si>
  <si>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</si>
  <si>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</si>
  <si>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</si>
  <si>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</si>
  <si>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</si>
  <si>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</si>
  <si>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</si>
  <si>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</si>
  <si>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</si>
  <si>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</si>
  <si>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</si>
  <si>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</si>
  <si>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</si>
  <si>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</si>
  <si>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</si>
  <si>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</si>
  <si>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</si>
  <si>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</si>
  <si>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</si>
  <si>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</si>
  <si>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</si>
  <si>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</si>
  <si>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</si>
  <si>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</si>
  <si>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</si>
  <si>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</si>
  <si>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</si>
  <si>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</si>
  <si>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</si>
  <si>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</si>
  <si>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</si>
  <si>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</si>
  <si>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</si>
  <si>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</si>
  <si>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</si>
  <si>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</si>
  <si>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</si>
  <si>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</si>
  <si>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</si>
  <si>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</si>
  <si>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</si>
  <si>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</si>
  <si>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</si>
  <si>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</si>
  <si>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</si>
  <si>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</si>
  <si>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</si>
  <si>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</si>
  <si>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</si>
  <si>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</si>
  <si>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</si>
  <si>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</si>
  <si>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</si>
  <si>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</si>
  <si>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</si>
  <si>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</si>
  <si>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</si>
  <si>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</si>
  <si>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</si>
  <si>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</si>
  <si>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</si>
  <si>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</si>
  <si>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</si>
  <si>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</si>
  <si>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</si>
  <si>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</si>
  <si>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</si>
  <si>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</si>
  <si>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</si>
  <si>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</si>
  <si>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</si>
  <si>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</si>
  <si>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</si>
  <si>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</si>
  <si>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</si>
  <si>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</si>
  <si>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</si>
  <si>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</si>
  <si>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</si>
  <si>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</si>
  <si>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</si>
  <si>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</si>
  <si>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</si>
  <si>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</si>
  <si>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</si>
  <si>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</si>
  <si>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</si>
  <si>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</si>
  <si>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</si>
  <si>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</si>
  <si>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</si>
  <si>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</si>
  <si>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</si>
  <si>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</si>
  <si>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</si>
  <si>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</si>
  <si>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</si>
  <si>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</si>
  <si>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</si>
  <si>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</si>
  <si>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</si>
  <si>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</si>
  <si>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</si>
  <si>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</si>
  <si>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</si>
  <si>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</si>
  <si>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</si>
  <si>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</si>
  <si>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</si>
  <si>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</si>
  <si>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</si>
  <si>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</si>
  <si>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</si>
  <si>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</si>
  <si>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</si>
  <si>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</si>
  <si>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</si>
  <si>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</si>
  <si>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</si>
  <si>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</si>
  <si>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</si>
  <si>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</si>
  <si>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</si>
  <si>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</si>
  <si>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</si>
  <si>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</si>
  <si>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</si>
  <si>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</si>
  <si>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</si>
  <si>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</si>
  <si>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</si>
  <si>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</si>
  <si>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</si>
  <si>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</si>
  <si>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</si>
  <si>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</si>
  <si>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</si>
  <si>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</si>
  <si>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</si>
  <si>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</si>
  <si>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</si>
  <si>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</si>
  <si>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</si>
  <si>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</si>
  <si>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</si>
  <si>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</si>
  <si>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</si>
  <si>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</si>
  <si>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</si>
  <si>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</si>
  <si>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</si>
  <si>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</si>
  <si>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</si>
  <si>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</si>
  <si>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</si>
  <si>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</si>
  <si>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</si>
  <si>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</si>
  <si>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</si>
  <si>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</si>
  <si>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</si>
  <si>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</si>
  <si>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</si>
  <si>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</si>
  <si>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</si>
  <si>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</si>
  <si>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</si>
  <si>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</si>
  <si>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</si>
  <si>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</si>
  <si>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</si>
  <si>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</si>
  <si>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</si>
  <si>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</si>
  <si>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</si>
  <si>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</si>
  <si>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</si>
  <si>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</si>
  <si>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</si>
  <si>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</si>
  <si>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</si>
  <si>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</si>
  <si>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</si>
  <si>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</si>
  <si>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</si>
  <si>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</si>
  <si>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</si>
  <si>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</si>
  <si>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</si>
  <si>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</si>
  <si>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</si>
  <si>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</si>
  <si>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</si>
  <si>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</si>
  <si>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</si>
  <si>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</si>
  <si>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</si>
  <si>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</si>
  <si>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</si>
  <si>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</si>
  <si>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</si>
  <si>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</si>
  <si>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</si>
  <si>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</si>
  <si>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</si>
  <si>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</si>
  <si>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</si>
  <si>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</si>
  <si>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</si>
  <si>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</si>
  <si>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</si>
  <si>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</si>
  <si>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</si>
  <si>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</si>
  <si>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</si>
  <si>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</si>
  <si>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</si>
  <si>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</si>
  <si>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</si>
  <si>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</si>
  <si>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</si>
  <si>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</si>
  <si>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</si>
  <si>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</si>
  <si>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</si>
  <si>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</si>
  <si>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</si>
  <si>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</si>
  <si>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</si>
  <si>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</si>
  <si>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</si>
  <si>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</si>
  <si>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</si>
  <si>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</si>
  <si>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</si>
  <si>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</si>
  <si>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</si>
  <si>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</si>
  <si>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</si>
  <si>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</si>
  <si>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</si>
  <si>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</si>
  <si>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</si>
  <si>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</si>
  <si>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</si>
  <si>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</si>
  <si>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</si>
  <si>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</si>
  <si>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</si>
  <si>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</si>
  <si>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</si>
  <si>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</si>
  <si>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</si>
  <si>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</si>
  <si>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</si>
  <si>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</si>
  <si>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</si>
  <si>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</si>
  <si>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</si>
  <si>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</si>
  <si>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</si>
  <si>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</si>
  <si>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</si>
  <si>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</si>
  <si>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</si>
  <si>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</si>
  <si>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</si>
  <si>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</si>
  <si>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</si>
  <si>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</si>
  <si>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</si>
  <si>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</si>
  <si>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</si>
  <si>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</si>
  <si>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</si>
  <si>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</si>
  <si>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</si>
  <si>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</si>
  <si>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</si>
  <si>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</si>
  <si>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</si>
  <si>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</si>
  <si>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</si>
  <si>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</si>
  <si>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</si>
  <si>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</si>
  <si>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</si>
  <si>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</si>
  <si>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</si>
  <si>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</si>
  <si>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</si>
  <si>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</si>
  <si>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</si>
  <si>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</si>
  <si>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</si>
  <si>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</si>
  <si>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</si>
  <si>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</si>
  <si>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</si>
  <si>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</si>
  <si>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</si>
  <si>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</si>
  <si>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</si>
  <si>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</si>
  <si>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</si>
  <si>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</si>
  <si>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</si>
  <si>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</si>
  <si>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</si>
  <si>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</si>
  <si>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</si>
  <si>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</si>
  <si>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</si>
  <si>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</si>
  <si>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</si>
  <si>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</si>
  <si>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</si>
  <si>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</si>
  <si>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</si>
  <si>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</si>
  <si>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</si>
  <si>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</si>
  <si>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</si>
  <si>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</si>
  <si>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</si>
  <si>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</si>
  <si>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</si>
  <si>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</si>
  <si>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</si>
  <si>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</si>
  <si>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</si>
  <si>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</si>
  <si>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</si>
  <si>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</si>
  <si>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</si>
  <si>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</si>
  <si>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</si>
  <si>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</si>
  <si>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</si>
  <si>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</si>
  <si>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</si>
  <si>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</si>
  <si>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</si>
  <si>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</si>
  <si>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</si>
  <si>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</si>
  <si>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</si>
  <si>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</si>
  <si>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</si>
  <si>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</si>
  <si>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</si>
  <si>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</si>
  <si>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</si>
  <si>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</si>
  <si>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</si>
  <si>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</si>
  <si>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</si>
  <si>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</si>
  <si>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</si>
  <si>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</si>
  <si>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</si>
  <si>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</si>
  <si>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</si>
  <si>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</si>
  <si>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</si>
  <si>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</si>
  <si>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</si>
  <si>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</si>
  <si>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</si>
  <si>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</si>
  <si>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</si>
  <si>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</si>
  <si>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</si>
  <si>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</si>
  <si>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</si>
  <si>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</si>
  <si>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</si>
  <si>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</si>
  <si>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</si>
  <si>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</si>
  <si>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</si>
  <si>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</si>
  <si>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</si>
  <si>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</si>
  <si>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</si>
  <si>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</si>
  <si>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</si>
  <si>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</si>
  <si>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</si>
  <si>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</si>
  <si>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</si>
  <si>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</si>
  <si>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</si>
  <si>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</si>
  <si>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</si>
  <si>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</si>
  <si>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</si>
  <si>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</si>
  <si>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</si>
  <si>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</si>
  <si>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</si>
  <si>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</si>
  <si>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</si>
  <si>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</si>
  <si>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</si>
  <si>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</si>
  <si>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</si>
  <si>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</si>
  <si>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</si>
  <si>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</si>
  <si>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</si>
  <si>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</si>
  <si>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</si>
  <si>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</si>
  <si>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</si>
  <si>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</si>
  <si>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</si>
  <si>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</si>
  <si>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</si>
  <si>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</si>
  <si>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</si>
  <si>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</si>
  <si>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</si>
  <si>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</si>
  <si>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</si>
  <si>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</si>
  <si>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</si>
  <si>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</si>
  <si>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</si>
  <si>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</si>
  <si>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</si>
  <si>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</si>
  <si>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</si>
  <si>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</si>
  <si>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</si>
  <si>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</si>
  <si>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</si>
  <si>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</si>
  <si>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</si>
  <si>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</si>
  <si>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</si>
  <si>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</si>
  <si>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</si>
  <si>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</si>
  <si>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</si>
  <si>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</si>
  <si>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</si>
  <si>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</si>
  <si>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</si>
  <si>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</si>
  <si>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</si>
  <si>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</si>
  <si>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</si>
  <si>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</si>
  <si>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</si>
  <si>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</si>
  <si>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</si>
  <si>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</si>
  <si>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</si>
  <si>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</si>
  <si>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</si>
  <si>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</si>
  <si>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</si>
  <si>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</si>
  <si>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</si>
  <si>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</si>
  <si>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</si>
  <si>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</si>
  <si>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</si>
  <si>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</si>
  <si>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</si>
  <si>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</si>
  <si>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</si>
  <si>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</si>
  <si>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</si>
  <si>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</si>
  <si>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</si>
  <si>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</si>
  <si>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</si>
  <si>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</si>
  <si>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</si>
  <si>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</si>
  <si>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</si>
  <si>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</si>
  <si>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</si>
  <si>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</si>
  <si>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</si>
  <si>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</si>
  <si>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</si>
  <si>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</si>
  <si>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</si>
  <si>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</si>
  <si>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</si>
  <si>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</si>
  <si>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</si>
  <si>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</si>
  <si>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</si>
  <si>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</si>
  <si>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</si>
  <si>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</si>
  <si>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</si>
  <si>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</si>
  <si>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</si>
  <si>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</si>
  <si>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</si>
  <si>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</si>
  <si>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</si>
  <si>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</si>
  <si>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</si>
  <si>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</si>
  <si>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</si>
  <si>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</si>
  <si>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</si>
  <si>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</si>
  <si>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</si>
  <si>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</si>
  <si>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</si>
  <si>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</si>
  <si>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</si>
  <si>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</si>
  <si>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</si>
  <si>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</si>
  <si>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</si>
  <si>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</si>
  <si>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</si>
  <si>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</si>
  <si>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</si>
  <si>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</si>
  <si>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</si>
  <si>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</si>
  <si>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</si>
  <si>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</si>
  <si>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</si>
  <si>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</si>
  <si>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</si>
  <si>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</si>
  <si>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</si>
  <si>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</si>
  <si>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</si>
  <si>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</si>
  <si>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</si>
  <si>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</si>
  <si>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</si>
  <si>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</si>
  <si>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</si>
  <si>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</si>
  <si>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</si>
  <si>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</si>
  <si>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</si>
  <si>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</si>
  <si>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</si>
  <si>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</si>
  <si>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</si>
  <si>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</si>
  <si>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</si>
  <si>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</si>
  <si>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</si>
  <si>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</si>
  <si>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</si>
  <si>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</si>
  <si>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</si>
  <si>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</si>
  <si>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</si>
  <si>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</si>
  <si>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</si>
  <si>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</si>
  <si>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</si>
  <si>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</si>
  <si>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</si>
  <si>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</si>
  <si>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</si>
  <si>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</si>
  <si>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</si>
  <si>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</si>
  <si>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</si>
  <si>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</si>
  <si>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</si>
  <si>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</si>
  <si>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</si>
  <si>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</si>
  <si>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</si>
  <si>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</si>
  <si>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</si>
  <si>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</si>
  <si>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</si>
  <si>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</si>
  <si>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</si>
  <si>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</si>
  <si>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</si>
  <si>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</si>
  <si>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</si>
  <si>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</si>
  <si>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</si>
  <si>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</si>
  <si>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</si>
  <si>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</si>
  <si>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</si>
  <si>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</si>
  <si>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</si>
  <si>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</si>
  <si>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</si>
  <si>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</si>
  <si>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</si>
  <si>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</si>
  <si>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</si>
  <si>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</si>
  <si>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</si>
  <si>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</si>
  <si>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</si>
  <si>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</si>
  <si>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</si>
  <si>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</si>
  <si>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</si>
  <si>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</si>
  <si>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</si>
  <si>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</si>
  <si>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</si>
  <si>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</si>
  <si>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</si>
  <si>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</si>
  <si>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</si>
  <si>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</si>
  <si>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</si>
  <si>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</si>
  <si>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</si>
  <si>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</si>
  <si>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</si>
  <si>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</si>
  <si>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</si>
  <si>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</si>
  <si>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</si>
  <si>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</si>
  <si>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</si>
  <si>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</si>
  <si>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</si>
  <si>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</si>
  <si>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</si>
  <si>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</si>
  <si>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</si>
  <si>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</si>
  <si>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</si>
  <si>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</si>
  <si>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</si>
  <si>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</si>
  <si>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</si>
  <si>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</si>
  <si>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</si>
  <si>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</si>
  <si>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</si>
  <si>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</si>
  <si>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</si>
  <si>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</si>
  <si>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</si>
  <si>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</si>
  <si>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</si>
  <si>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</si>
  <si>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</si>
  <si>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</si>
  <si>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</si>
  <si>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</si>
  <si>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</si>
  <si>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</si>
  <si>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</si>
  <si>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</si>
  <si>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</si>
  <si>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</si>
  <si>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</si>
  <si>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</si>
  <si>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</si>
  <si>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</si>
  <si>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</si>
  <si>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</si>
  <si>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</si>
  <si>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</si>
  <si>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</si>
  <si>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</si>
  <si>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</si>
  <si>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</si>
  <si>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</si>
  <si>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</si>
  <si>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</si>
  <si>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</si>
  <si>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</si>
  <si>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</si>
  <si>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</si>
  <si>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</si>
  <si>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</si>
  <si>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</si>
  <si>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</si>
  <si>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</si>
  <si>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</si>
  <si>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</si>
  <si>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</si>
  <si>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</si>
  <si>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</si>
  <si>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</si>
  <si>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</si>
  <si>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</si>
  <si>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</si>
  <si>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</si>
  <si>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</si>
  <si>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</si>
  <si>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</si>
  <si>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</si>
  <si>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</si>
  <si>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</si>
  <si>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</si>
  <si>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</si>
  <si>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</si>
  <si>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</si>
  <si>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</si>
  <si>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</si>
  <si>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</si>
  <si>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</si>
  <si>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</si>
  <si>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</si>
  <si>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</si>
  <si>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</si>
  <si>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</si>
  <si>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</si>
  <si>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</si>
  <si>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</si>
  <si>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</si>
  <si>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</si>
  <si>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</si>
  <si>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</si>
  <si>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</si>
  <si>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</si>
  <si>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</si>
  <si>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</si>
  <si>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</si>
  <si>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</si>
  <si>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</si>
  <si>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</si>
  <si>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</si>
  <si>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</si>
  <si>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</si>
  <si>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</si>
  <si>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</si>
  <si>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</si>
  <si>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</si>
  <si>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</si>
  <si>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</si>
  <si>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</si>
  <si>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</si>
  <si>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</si>
  <si>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</si>
  <si>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</si>
  <si>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</si>
  <si>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</si>
  <si>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</si>
  <si>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</si>
  <si>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</si>
  <si>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</si>
  <si>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</si>
  <si>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</si>
  <si>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</si>
  <si>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</si>
  <si>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</si>
  <si>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</si>
  <si>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</si>
  <si>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</si>
  <si>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</si>
  <si>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</si>
  <si>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</si>
  <si>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</si>
  <si>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</si>
  <si>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</si>
  <si>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</si>
  <si>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</si>
  <si>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</si>
  <si>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</si>
  <si>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</si>
  <si>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</si>
  <si>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</si>
  <si>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</si>
  <si>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</si>
  <si>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</si>
  <si>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</si>
  <si>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</si>
  <si>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</si>
  <si>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</si>
  <si>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</si>
  <si>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</si>
  <si>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</si>
  <si>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</si>
  <si>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</si>
  <si>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</si>
  <si>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</si>
  <si>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</si>
  <si>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</si>
  <si>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</si>
  <si>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</si>
  <si>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</si>
  <si>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</si>
  <si>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</si>
  <si>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</si>
  <si>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</si>
  <si>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</si>
  <si>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</si>
  <si>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</si>
  <si>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</si>
  <si>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</si>
  <si>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</si>
  <si>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</si>
  <si>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</si>
  <si>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</si>
  <si>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</si>
  <si>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</si>
  <si>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</si>
  <si>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</si>
  <si>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</si>
  <si>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</si>
  <si>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</si>
  <si>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</si>
  <si>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</si>
  <si>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</si>
  <si>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</si>
  <si>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</si>
  <si>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</si>
  <si>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</si>
  <si>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</si>
  <si>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</si>
  <si>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</si>
  <si>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</si>
  <si>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</si>
  <si>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</si>
  <si>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</si>
  <si>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</si>
  <si>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</si>
  <si>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</si>
  <si>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</si>
  <si>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</si>
  <si>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</si>
  <si>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</si>
  <si>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</si>
  <si>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</si>
  <si>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</si>
  <si>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</si>
  <si>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</si>
  <si>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</si>
  <si>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</si>
  <si>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</si>
  <si>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</si>
  <si>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</si>
  <si>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</si>
  <si>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</si>
  <si>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</si>
  <si>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</si>
  <si>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</si>
  <si>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</si>
  <si>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</si>
  <si>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</si>
  <si>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</si>
  <si>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</si>
  <si>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</si>
  <si>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</si>
  <si>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</si>
  <si>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</si>
  <si>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</si>
  <si>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</si>
  <si>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</si>
  <si>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</si>
  <si>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</si>
  <si>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</si>
  <si>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</si>
  <si>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</si>
  <si>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</si>
  <si>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</si>
  <si>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</si>
  <si>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</si>
  <si>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</si>
  <si>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</si>
  <si>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</si>
  <si>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</si>
  <si>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</si>
  <si>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</si>
  <si>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</si>
  <si>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</si>
  <si>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</si>
  <si>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</si>
  <si>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</si>
  <si>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</si>
  <si>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</si>
  <si>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</si>
  <si>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</si>
  <si>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</si>
  <si>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</si>
  <si>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</si>
  <si>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</si>
  <si>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</si>
  <si>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</si>
  <si>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</si>
  <si>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</si>
  <si>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</si>
  <si>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</si>
  <si>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</si>
  <si>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</si>
  <si>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</si>
  <si>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</si>
  <si>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</si>
  <si>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</si>
  <si>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</si>
  <si>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</si>
  <si>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</si>
  <si>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</si>
  <si>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</si>
  <si>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</si>
  <si>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</si>
  <si>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</si>
  <si>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</si>
  <si>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</si>
  <si>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</si>
  <si>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</si>
  <si>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</si>
  <si>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</si>
  <si>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</si>
  <si>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</si>
  <si>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</si>
  <si>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</si>
  <si>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</si>
  <si>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</si>
  <si>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</si>
  <si>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</si>
  <si>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</si>
  <si>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</si>
  <si>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</si>
  <si>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</si>
  <si>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</si>
  <si>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</si>
  <si>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</si>
  <si>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</si>
  <si>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</si>
  <si>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</si>
  <si>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</si>
  <si>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</si>
  <si>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</si>
  <si>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</si>
  <si>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</si>
  <si>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</si>
  <si>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</si>
  <si>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</si>
  <si>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</si>
  <si>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</si>
  <si>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</si>
  <si>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</si>
  <si>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</si>
  <si>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</si>
  <si>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</si>
  <si>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</si>
  <si>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</si>
  <si>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</si>
  <si>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</si>
  <si>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</si>
  <si>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</si>
  <si>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</si>
  <si>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</si>
  <si>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</si>
  <si>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</si>
  <si>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</si>
  <si>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</si>
  <si>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</si>
  <si>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</si>
  <si>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</si>
  <si>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</si>
  <si>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</si>
  <si>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</si>
  <si>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</si>
  <si>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</si>
  <si>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</si>
  <si>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</si>
  <si>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</si>
  <si>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</si>
  <si>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</si>
  <si>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</si>
  <si>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</si>
  <si>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</si>
  <si>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</si>
  <si>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</si>
  <si>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</si>
  <si>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</si>
  <si>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</si>
  <si>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</si>
  <si>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</si>
  <si>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</si>
  <si>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</si>
  <si>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</si>
  <si>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</si>
  <si>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</si>
  <si>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</si>
  <si>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</si>
  <si>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</si>
  <si>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</si>
  <si>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</si>
  <si>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</si>
  <si>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</si>
  <si>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</si>
  <si>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</si>
  <si>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</si>
  <si>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</si>
  <si>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</si>
  <si>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</si>
  <si>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</si>
  <si>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</si>
  <si>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</si>
  <si>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</si>
  <si>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</si>
  <si>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</si>
  <si>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</si>
  <si>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</si>
  <si>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</si>
  <si>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</si>
  <si>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</si>
  <si>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</si>
  <si>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</si>
  <si>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</si>
  <si>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</si>
  <si>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</si>
  <si>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</si>
  <si>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</si>
  <si>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</si>
  <si>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</si>
  <si>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</si>
  <si>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</si>
  <si>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</si>
  <si>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</si>
  <si>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</si>
  <si>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</si>
  <si>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</si>
  <si>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</si>
  <si>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</si>
  <si>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</si>
  <si>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</si>
  <si>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</si>
  <si>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</si>
  <si>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</si>
  <si>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</si>
  <si>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</si>
  <si>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</si>
  <si>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</si>
  <si>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</si>
  <si>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</si>
  <si>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</si>
  <si>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</si>
  <si>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</si>
  <si>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</si>
  <si>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</si>
  <si>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</si>
  <si>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</si>
  <si>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</si>
  <si>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</si>
  <si>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</si>
  <si>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</si>
  <si>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</si>
  <si>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</si>
  <si>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</si>
  <si>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</si>
  <si>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</si>
  <si>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</si>
  <si>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</si>
  <si>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</si>
  <si>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</si>
  <si>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</si>
  <si>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</si>
  <si>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</si>
  <si>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</si>
  <si>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</si>
  <si>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</si>
  <si>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</si>
  <si>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</si>
  <si>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</si>
  <si>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</si>
  <si>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</si>
  <si>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</si>
  <si>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</si>
  <si>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</si>
  <si>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</si>
  <si>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</si>
  <si>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</si>
  <si>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</si>
  <si>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</si>
  <si>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</si>
  <si>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</si>
  <si>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</si>
  <si>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</si>
  <si>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</si>
  <si>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</si>
  <si>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</si>
  <si>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</si>
  <si>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</si>
  <si>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</si>
  <si>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</si>
  <si>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</si>
  <si>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</si>
  <si>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</si>
  <si>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</si>
  <si>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</si>
  <si>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</si>
  <si>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</si>
  <si>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</si>
  <si>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</si>
  <si>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</si>
  <si>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</si>
  <si>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</si>
  <si>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</si>
  <si>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</si>
  <si>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</si>
  <si>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</si>
  <si>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</si>
  <si>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</si>
  <si>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</si>
  <si>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</si>
  <si>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</si>
  <si>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</si>
  <si>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</si>
  <si>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</si>
  <si>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</si>
  <si>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</si>
  <si>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</si>
  <si>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</si>
  <si>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</si>
  <si>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</si>
  <si>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</si>
  <si>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</si>
  <si>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</si>
  <si>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</si>
  <si>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</si>
  <si>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</si>
  <si>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</si>
  <si>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</si>
  <si>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</si>
  <si>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</si>
  <si>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</si>
  <si>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</si>
  <si>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</si>
  <si>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</si>
  <si>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</si>
  <si>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</si>
  <si>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</si>
  <si>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</si>
  <si>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</si>
  <si>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</si>
  <si>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</si>
  <si>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</si>
  <si>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</si>
  <si>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</si>
  <si>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</si>
  <si>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</si>
  <si>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</si>
  <si>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</si>
  <si>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</si>
  <si>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</si>
  <si>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</si>
  <si>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</si>
  <si>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</si>
  <si>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</si>
  <si>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</si>
  <si>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</si>
  <si>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</si>
  <si>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</si>
  <si>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</si>
  <si>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</si>
  <si>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</si>
  <si>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</si>
  <si>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</si>
  <si>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</si>
  <si>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</si>
  <si>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</si>
  <si>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</si>
  <si>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</si>
  <si>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</si>
  <si>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</si>
  <si>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</si>
  <si>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</si>
  <si>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</si>
  <si>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</si>
  <si>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</si>
  <si>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</si>
  <si>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</si>
  <si>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</si>
  <si>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</si>
  <si>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</si>
  <si>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</si>
  <si>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</si>
  <si>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</si>
  <si>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</si>
  <si>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</si>
  <si>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</si>
  <si>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</si>
  <si>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</si>
  <si>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</si>
  <si>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</si>
  <si>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</si>
  <si>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</si>
  <si>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</si>
  <si>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</si>
  <si>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</si>
  <si>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</si>
  <si>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</si>
  <si>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</si>
  <si>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</si>
  <si>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</si>
  <si>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</si>
  <si>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</si>
  <si>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</si>
  <si>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</si>
  <si>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</si>
  <si>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</si>
  <si>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</si>
  <si>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</si>
  <si>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</si>
  <si>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</si>
  <si>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</si>
  <si>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</si>
  <si>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</si>
  <si>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</si>
  <si>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</si>
  <si>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</si>
  <si>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</si>
  <si>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</si>
  <si>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</si>
  <si>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</si>
  <si>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</si>
  <si>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</si>
  <si>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</si>
  <si>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</si>
  <si>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</si>
  <si>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</si>
  <si>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</si>
  <si>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</si>
  <si>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</si>
  <si>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</si>
  <si>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</si>
  <si>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</si>
  <si>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</si>
  <si>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</si>
  <si>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</si>
  <si>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</si>
  <si>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</si>
  <si>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</si>
  <si>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</si>
  <si>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</si>
  <si>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</si>
  <si>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</si>
  <si>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</si>
  <si>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</si>
  <si>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</si>
  <si>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</si>
  <si>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</si>
  <si>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</si>
  <si>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</si>
  <si>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</si>
  <si>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</si>
  <si>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</si>
  <si>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</si>
  <si>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</si>
  <si>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</si>
  <si>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</si>
  <si>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</si>
  <si>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</si>
  <si>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</si>
  <si>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</si>
  <si>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</si>
  <si>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</si>
  <si>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</si>
  <si>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</si>
  <si>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</si>
  <si>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</si>
  <si>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</si>
  <si>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</si>
  <si>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</si>
  <si>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</si>
  <si>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</si>
  <si>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</si>
  <si>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</si>
  <si>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</si>
  <si>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</si>
  <si>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</si>
  <si>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</si>
  <si>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</si>
  <si>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</si>
  <si>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</si>
  <si>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</si>
  <si>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</si>
  <si>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</si>
  <si>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</si>
  <si>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</si>
  <si>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</si>
  <si>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</si>
  <si>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</si>
  <si>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</si>
  <si>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</si>
  <si>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</si>
  <si>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</si>
  <si>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</si>
  <si>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</si>
  <si>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</si>
  <si>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</si>
  <si>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</si>
  <si>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</si>
  <si>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</si>
  <si>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</si>
  <si>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</si>
  <si>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</si>
  <si>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</si>
  <si>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</si>
  <si>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</si>
  <si>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</si>
  <si>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</si>
  <si>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</si>
  <si>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</si>
  <si>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</si>
  <si>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</si>
  <si>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</si>
  <si>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</si>
  <si>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</si>
  <si>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</si>
  <si>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</si>
  <si>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</si>
  <si>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</si>
  <si>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</si>
  <si>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</si>
  <si>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</si>
  <si>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</si>
  <si>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</si>
  <si>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</si>
  <si>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</si>
  <si>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</si>
  <si>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</si>
  <si>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</si>
  <si>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</si>
  <si>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</si>
  <si>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</si>
  <si>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</si>
  <si>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</si>
  <si>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</si>
  <si>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</si>
  <si>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</si>
  <si>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</si>
  <si>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</si>
  <si>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</si>
  <si>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</si>
  <si>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</si>
  <si>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</si>
  <si>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</si>
  <si>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</si>
  <si>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</si>
  <si>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</si>
  <si>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</si>
  <si>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</si>
  <si>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</si>
  <si>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</si>
  <si>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</si>
  <si>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</si>
  <si>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</si>
  <si>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</si>
  <si>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</si>
  <si>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</si>
  <si>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</si>
  <si>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</si>
  <si>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</si>
  <si>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</si>
  <si>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</si>
  <si>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</si>
  <si>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</si>
  <si>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</si>
  <si>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</si>
  <si>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</si>
  <si>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</si>
  <si>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</si>
  <si>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</si>
  <si>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</si>
  <si>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</si>
  <si>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</si>
  <si>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</si>
  <si>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</si>
  <si>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</si>
  <si>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</si>
  <si>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</si>
  <si>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</si>
  <si>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</si>
  <si>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</si>
  <si>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</si>
  <si>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</si>
  <si>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</si>
  <si>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</si>
  <si>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</si>
  <si>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</si>
  <si>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</si>
  <si>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</si>
  <si>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</si>
  <si>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</si>
  <si>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</si>
  <si>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</si>
  <si>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</si>
  <si>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</si>
  <si>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</si>
  <si>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</si>
  <si>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</si>
  <si>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</si>
  <si>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</si>
  <si>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</si>
  <si>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</si>
  <si>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</si>
  <si>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</si>
  <si>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</si>
  <si>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</si>
  <si>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</si>
  <si>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</si>
  <si>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</si>
  <si>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</si>
  <si>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</si>
  <si>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</si>
  <si>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</si>
  <si>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</si>
  <si>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</si>
  <si>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</si>
  <si>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</si>
  <si>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</si>
  <si>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</si>
  <si>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</si>
  <si>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</si>
  <si>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</si>
  <si>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</si>
  <si>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</si>
  <si>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</si>
  <si>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</si>
  <si>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</si>
  <si>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</si>
  <si>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</si>
  <si>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</si>
  <si>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</si>
  <si>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</si>
  <si>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</si>
  <si>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</si>
  <si>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</si>
  <si>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</si>
  <si>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</si>
  <si>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</si>
  <si>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</si>
  <si>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</si>
  <si>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</si>
  <si>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</si>
  <si>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</si>
  <si>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</si>
  <si>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</si>
  <si>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</si>
  <si>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</si>
  <si>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</si>
  <si>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</si>
  <si>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</si>
  <si>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</si>
  <si>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</si>
  <si>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</si>
  <si>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</si>
  <si>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</si>
  <si>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</si>
  <si>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</si>
  <si>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</si>
  <si>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</si>
  <si>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</si>
  <si>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</si>
  <si>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</si>
  <si>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</si>
  <si>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</si>
  <si>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</si>
  <si>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</si>
  <si>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</si>
  <si>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</si>
  <si>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</si>
  <si>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</si>
  <si>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</si>
  <si>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</si>
  <si>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</si>
  <si>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</si>
  <si>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</si>
  <si>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</si>
  <si>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</si>
  <si>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</si>
  <si>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</si>
  <si>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</si>
  <si>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</si>
  <si>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</si>
  <si>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</si>
  <si>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</si>
  <si>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</si>
  <si>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</si>
  <si>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</si>
  <si>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</si>
  <si>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</si>
  <si>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</si>
  <si>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</si>
  <si>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</si>
  <si>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</si>
  <si>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</si>
  <si>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</si>
  <si>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</si>
  <si>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</si>
  <si>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</si>
  <si>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</si>
  <si>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</si>
  <si>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</si>
  <si>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</si>
  <si>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</si>
  <si>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</si>
  <si>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</si>
  <si>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</si>
  <si>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</si>
  <si>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</si>
  <si>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</si>
  <si>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</si>
  <si>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</si>
  <si>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</si>
  <si>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</si>
  <si>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</si>
  <si>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</si>
  <si>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</si>
  <si>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</si>
  <si>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</si>
  <si>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</si>
  <si>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</si>
  <si>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</si>
  <si>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</si>
  <si>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</si>
  <si>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</si>
  <si>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</si>
  <si>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</si>
  <si>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</si>
  <si>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</si>
  <si>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</si>
  <si>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</si>
  <si>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</si>
  <si>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</si>
  <si>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</si>
  <si>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</si>
  <si>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</si>
  <si>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</si>
  <si>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</si>
  <si>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</si>
  <si>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</si>
  <si>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</si>
  <si>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</si>
  <si>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</si>
  <si>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</si>
  <si>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</si>
  <si>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</si>
  <si>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</si>
  <si>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</si>
  <si>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</si>
  <si>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</si>
  <si>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</si>
  <si>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</si>
  <si>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</si>
  <si>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</si>
  <si>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</si>
  <si>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</si>
  <si>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</si>
  <si>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</si>
  <si>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</si>
  <si>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</si>
  <si>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</si>
  <si>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</si>
  <si>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</si>
  <si>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</si>
  <si>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</si>
  <si>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</si>
  <si>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</si>
  <si>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</si>
  <si>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</si>
  <si>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</si>
  <si>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</si>
  <si>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</si>
  <si>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</si>
  <si>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</si>
  <si>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</si>
  <si>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</si>
  <si>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</si>
  <si>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</si>
  <si>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</si>
  <si>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</si>
  <si>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</si>
  <si>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</si>
  <si>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</si>
  <si>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</si>
  <si>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</si>
  <si>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</si>
  <si>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</si>
  <si>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</si>
  <si>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</si>
  <si>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</si>
  <si>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</si>
  <si>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</si>
  <si>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</si>
  <si>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</si>
  <si>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</si>
  <si>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</si>
  <si>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</si>
  <si>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</si>
  <si>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</si>
  <si>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</si>
  <si>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</si>
  <si>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</si>
  <si>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</si>
  <si>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</si>
  <si>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</si>
  <si>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</si>
  <si>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</si>
  <si>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</si>
  <si>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</si>
  <si>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</si>
  <si>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</si>
  <si>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</si>
  <si>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</si>
  <si>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</si>
  <si>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</si>
  <si>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</si>
  <si>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</si>
  <si>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</si>
  <si>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</si>
  <si>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</si>
  <si>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</si>
  <si>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</si>
  <si>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</si>
  <si>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</si>
  <si>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</si>
  <si>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</si>
  <si>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</si>
  <si>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</si>
  <si>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</si>
  <si>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</si>
  <si>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</si>
  <si>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</si>
  <si>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</si>
  <si>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</si>
  <si>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</si>
  <si>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</si>
  <si>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</si>
  <si>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</si>
  <si>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</si>
  <si>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</si>
  <si>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</si>
  <si>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</si>
  <si>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</si>
  <si>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</si>
  <si>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</si>
  <si>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</si>
  <si>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</si>
  <si>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</si>
  <si>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</si>
  <si>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</si>
  <si>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</si>
  <si>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</si>
  <si>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</si>
  <si>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</si>
  <si>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</si>
  <si>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</si>
  <si>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</si>
  <si>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</si>
  <si>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</si>
  <si>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</si>
  <si>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</si>
  <si>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</si>
  <si>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</si>
  <si>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</si>
  <si>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</si>
  <si>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</si>
  <si>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</si>
  <si>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</si>
  <si>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</si>
  <si>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</si>
  <si>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</si>
  <si>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</si>
  <si>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</si>
  <si>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</si>
  <si>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</si>
  <si>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</si>
  <si>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</si>
  <si>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</si>
  <si>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</si>
  <si>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</si>
  <si>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</si>
  <si>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</si>
  <si>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</si>
  <si>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</si>
  <si>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</si>
  <si>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</si>
  <si>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</si>
  <si>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</si>
  <si>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</si>
  <si>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</si>
  <si>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</si>
  <si>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</si>
  <si>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</si>
  <si>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</si>
  <si>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</si>
  <si>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</si>
  <si>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</si>
  <si>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</si>
  <si>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</si>
  <si>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</si>
  <si>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</si>
  <si>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</si>
  <si>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</si>
  <si>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</si>
  <si>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</si>
  <si>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</si>
  <si>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</si>
  <si>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</si>
  <si>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</si>
  <si>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</si>
  <si>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</si>
  <si>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</si>
  <si>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</si>
  <si>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</si>
  <si>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</si>
  <si>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</si>
  <si>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</si>
  <si>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</si>
  <si>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</si>
  <si>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</si>
  <si>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</si>
  <si>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</si>
  <si>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</si>
  <si>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</si>
  <si>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</si>
  <si>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</si>
  <si>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</si>
  <si>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</si>
  <si>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</si>
  <si>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</si>
  <si>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</si>
  <si>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</si>
  <si>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</si>
  <si>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</si>
  <si>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</si>
  <si>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</si>
  <si>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</si>
  <si>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</si>
  <si>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</si>
  <si>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</si>
  <si>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</si>
  <si>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</si>
  <si>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</si>
  <si>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</si>
  <si>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</si>
  <si>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</si>
  <si>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</si>
  <si>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</si>
  <si>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</si>
  <si>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</si>
  <si>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</si>
  <si>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</si>
  <si>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</si>
  <si>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</si>
  <si>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</si>
  <si>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</si>
  <si>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</si>
  <si>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</si>
  <si>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</si>
  <si>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</si>
  <si>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</si>
  <si>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</si>
  <si>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</si>
  <si>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</si>
  <si>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</si>
  <si>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</si>
  <si>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</si>
  <si>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</si>
  <si>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</si>
  <si>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</si>
  <si>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</si>
  <si>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</si>
  <si>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</si>
  <si>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</si>
  <si>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</si>
  <si>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</si>
  <si>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</si>
  <si>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</si>
  <si>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</si>
  <si>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</si>
  <si>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</si>
  <si>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</si>
  <si>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</si>
  <si>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</si>
  <si>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</si>
  <si>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</si>
  <si>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</si>
  <si>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</si>
  <si>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</si>
  <si>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</si>
  <si>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</si>
  <si>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</si>
  <si>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</si>
  <si>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</si>
  <si>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</si>
  <si>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</si>
  <si>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</si>
  <si>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</si>
  <si>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</si>
  <si>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</si>
  <si>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</si>
  <si>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</si>
  <si>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</si>
  <si>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</si>
  <si>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</si>
  <si>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</si>
  <si>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</si>
  <si>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</si>
  <si>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</si>
  <si>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</si>
  <si>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</si>
  <si>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</si>
  <si>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</si>
  <si>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</si>
  <si>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</si>
  <si>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</si>
  <si>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</si>
  <si>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</si>
  <si>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</si>
  <si>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</si>
  <si>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</si>
  <si>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</si>
  <si>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</si>
  <si>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</si>
  <si>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</si>
  <si>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</si>
  <si>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</si>
  <si>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</si>
  <si>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</si>
  <si>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</si>
  <si>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</si>
  <si>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</si>
  <si>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</si>
  <si>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</si>
  <si>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</si>
  <si>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</si>
  <si>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</si>
  <si>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</si>
  <si>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</si>
  <si>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</si>
  <si>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</si>
  <si>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</si>
  <si>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</si>
  <si>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</si>
  <si>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</si>
  <si>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</si>
  <si>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</si>
  <si>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</si>
  <si>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</si>
  <si>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</si>
  <si>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</si>
  <si>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</si>
  <si>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</si>
  <si>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</si>
  <si>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</si>
  <si>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</si>
  <si>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</si>
  <si>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</si>
  <si>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</si>
  <si>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</si>
  <si>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</si>
  <si>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</si>
  <si>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</si>
  <si>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</si>
  <si>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</si>
  <si>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</si>
  <si>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</si>
  <si>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</si>
  <si>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</si>
  <si>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</si>
  <si>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</si>
  <si>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</si>
  <si>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</si>
  <si>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</si>
  <si>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</si>
  <si>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</si>
  <si>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</si>
  <si>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</si>
  <si>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</si>
  <si>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</si>
  <si>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</si>
  <si>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</si>
  <si>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</si>
  <si>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</si>
  <si>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</si>
  <si>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</si>
  <si>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</si>
  <si>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</si>
  <si>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</si>
  <si>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</si>
  <si>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</si>
  <si>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</si>
  <si>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</si>
  <si>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</si>
  <si>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</si>
  <si>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</si>
  <si>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</si>
  <si>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</si>
  <si>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</si>
  <si>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</si>
  <si>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</si>
  <si>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</si>
  <si>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</si>
  <si>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</si>
  <si>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</si>
  <si>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</si>
  <si>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</si>
  <si>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</si>
  <si>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</si>
  <si>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</si>
  <si>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</si>
  <si>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</si>
  <si>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</si>
  <si>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</si>
  <si>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</si>
  <si>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</si>
  <si>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</si>
  <si>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</si>
  <si>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</si>
  <si>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</si>
  <si>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</si>
  <si>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</si>
  <si>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</si>
  <si>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</si>
  <si>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</si>
  <si>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</si>
  <si>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</si>
  <si>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</si>
  <si>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</si>
  <si>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</si>
  <si>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</si>
  <si>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</si>
  <si>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</si>
  <si>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</si>
  <si>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</si>
  <si>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</si>
  <si>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</si>
  <si>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</si>
  <si>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</si>
  <si>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</si>
  <si>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</si>
  <si>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</si>
  <si>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</si>
  <si>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</si>
  <si>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</si>
  <si>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</si>
  <si>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</si>
  <si>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</si>
  <si>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</si>
  <si>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</si>
  <si>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</si>
  <si>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</si>
  <si>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</si>
  <si>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</si>
  <si>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</si>
  <si>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</si>
  <si>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</si>
  <si>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</si>
  <si>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</si>
  <si>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</si>
  <si>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</si>
  <si>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</si>
  <si>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</si>
  <si>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</si>
  <si>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</si>
  <si>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</si>
  <si>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</si>
  <si>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</si>
  <si>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</si>
  <si>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</si>
  <si>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</si>
  <si>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</si>
  <si>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</si>
  <si>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</si>
  <si>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</si>
  <si>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</si>
  <si>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</si>
  <si>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</si>
  <si>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</si>
  <si>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</si>
  <si>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</si>
  <si>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</si>
  <si>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</si>
  <si>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</si>
  <si>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</si>
  <si>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</si>
  <si>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</si>
  <si>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</si>
  <si>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</si>
  <si>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</si>
  <si>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</si>
  <si>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</si>
  <si>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</si>
  <si>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</si>
  <si>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</si>
  <si>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</si>
  <si>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</si>
  <si>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</si>
  <si>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</si>
  <si>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</si>
  <si>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</si>
  <si>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</si>
  <si>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</si>
  <si>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</si>
  <si>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</si>
  <si>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</si>
  <si>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</si>
  <si>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</si>
  <si>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</si>
  <si>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</si>
  <si>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</si>
  <si>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</si>
  <si>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</si>
  <si>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</si>
  <si>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</si>
  <si>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</si>
  <si>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</si>
  <si>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</si>
  <si>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</si>
  <si>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</si>
  <si>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</si>
  <si>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</si>
  <si>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</si>
  <si>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</si>
  <si>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</si>
  <si>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</si>
  <si>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</si>
  <si>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</si>
  <si>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</si>
  <si>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</si>
  <si>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</si>
  <si>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</si>
  <si>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</si>
  <si>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</si>
  <si>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</si>
  <si>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</si>
  <si>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</si>
  <si>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</si>
  <si>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</si>
  <si>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</si>
  <si>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</si>
  <si>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</si>
  <si>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</si>
  <si>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</si>
  <si>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</si>
  <si>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</si>
  <si>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</si>
  <si>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</si>
  <si>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</si>
  <si>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</si>
  <si>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</si>
  <si>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</si>
  <si>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</si>
  <si>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</si>
  <si>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</si>
  <si>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</si>
  <si>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</si>
  <si>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</si>
  <si>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</si>
  <si>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</si>
  <si>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</si>
  <si>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</si>
  <si>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</si>
  <si>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</si>
  <si>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</si>
  <si>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</si>
  <si>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</si>
  <si>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</si>
  <si>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</si>
  <si>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</si>
  <si>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</si>
  <si>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</si>
  <si>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</si>
  <si>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</si>
  <si>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</si>
  <si>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</si>
  <si>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</si>
  <si>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</si>
  <si>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</si>
  <si>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</si>
  <si>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</si>
  <si>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</si>
  <si>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</si>
  <si>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</si>
  <si>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</si>
  <si>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</si>
  <si>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</si>
  <si>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</si>
  <si>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</si>
  <si>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</si>
  <si>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</si>
  <si>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</si>
  <si>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</si>
  <si>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</si>
  <si>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</si>
  <si>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</si>
  <si>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</si>
  <si>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</si>
  <si>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</si>
  <si>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</si>
  <si>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</si>
  <si>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</si>
  <si>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</si>
  <si>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</si>
  <si>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</si>
  <si>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</si>
  <si>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</si>
  <si>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</si>
  <si>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</si>
  <si>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</si>
  <si>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</si>
  <si>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</si>
  <si>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</si>
  <si>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</si>
  <si>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</si>
  <si>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</si>
  <si>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</si>
  <si>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</si>
  <si>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</si>
  <si>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</si>
  <si>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</si>
  <si>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</si>
  <si>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</si>
  <si>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</si>
  <si>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</si>
  <si>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</si>
  <si>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</si>
  <si>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</si>
  <si>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</si>
  <si>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</si>
  <si>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</si>
  <si>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</si>
  <si>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</si>
  <si>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</si>
  <si>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</si>
  <si>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</si>
  <si>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</si>
  <si>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</si>
  <si>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</si>
  <si>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</si>
  <si>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</si>
  <si>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</si>
  <si>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</si>
  <si>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</si>
  <si>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</si>
  <si>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</si>
  <si>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</si>
  <si>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</si>
  <si>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</si>
  <si>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</si>
  <si>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</si>
  <si>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</si>
  <si>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</si>
  <si>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</si>
  <si>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</si>
  <si>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</si>
  <si>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</si>
  <si>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</si>
  <si>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</si>
  <si>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</si>
  <si>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</si>
  <si>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</si>
  <si>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</si>
  <si>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</si>
  <si>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</si>
  <si>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</si>
  <si>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</si>
  <si>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</si>
  <si>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</si>
  <si>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</si>
  <si>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</si>
  <si>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</si>
  <si>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</si>
  <si>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</si>
  <si>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</si>
  <si>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</si>
  <si>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</si>
  <si>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</si>
  <si>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</si>
  <si>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</si>
  <si>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</si>
  <si>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</si>
  <si>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</si>
  <si>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</si>
  <si>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</si>
  <si>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</si>
  <si>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</si>
  <si>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</si>
  <si>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</si>
  <si>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</si>
  <si>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</si>
  <si>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</si>
  <si>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</si>
  <si>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</si>
  <si>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</si>
  <si>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</si>
  <si>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</si>
  <si>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</si>
  <si>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</si>
  <si>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</si>
  <si>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</si>
  <si>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</si>
  <si>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</si>
  <si>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</si>
  <si>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</si>
  <si>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</si>
  <si>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</si>
  <si>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</si>
  <si>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</si>
  <si>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</si>
  <si>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</si>
  <si>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</si>
  <si>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</si>
  <si>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</si>
  <si>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</si>
  <si>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</si>
  <si>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</si>
  <si>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</si>
  <si>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</si>
  <si>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</si>
  <si>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</si>
  <si>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</si>
  <si>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</si>
  <si>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</si>
  <si>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</si>
  <si>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</si>
  <si>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</si>
  <si>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</si>
  <si>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</si>
  <si>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</si>
  <si>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</si>
  <si>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</si>
  <si>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</si>
  <si>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</si>
  <si>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</si>
  <si>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</si>
  <si>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</si>
  <si>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</si>
  <si>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</si>
  <si>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</si>
  <si>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</si>
  <si>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</si>
  <si>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</si>
  <si>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</si>
  <si>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</si>
  <si>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</si>
  <si>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</si>
  <si>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</si>
  <si>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</si>
  <si>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</si>
  <si>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</si>
  <si>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</si>
  <si>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</si>
  <si>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</si>
  <si>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</si>
  <si>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</si>
  <si>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</si>
  <si>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</si>
  <si>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</si>
  <si>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</si>
  <si>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</si>
  <si>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</si>
  <si>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</si>
  <si>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</si>
  <si>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</si>
  <si>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</si>
  <si>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</si>
  <si>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</si>
  <si>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</si>
  <si>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</si>
  <si>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</si>
  <si>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</si>
  <si>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</si>
  <si>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</si>
  <si>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</si>
  <si>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</si>
  <si>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</si>
  <si>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</si>
  <si>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</si>
  <si>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</si>
  <si>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</si>
  <si>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</si>
  <si>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</si>
  <si>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</si>
  <si>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</si>
  <si>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</si>
  <si>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</si>
  <si>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</si>
  <si>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</si>
  <si>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</si>
  <si>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</si>
  <si>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</si>
  <si>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</si>
  <si>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</si>
  <si>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</si>
  <si>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</si>
  <si>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</si>
  <si>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</si>
  <si>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</si>
  <si>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</si>
  <si>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</si>
  <si>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</si>
  <si>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</si>
  <si>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</si>
  <si>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</si>
  <si>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</si>
  <si>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</si>
  <si>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</si>
  <si>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</si>
  <si>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</si>
  <si>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</si>
  <si>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</si>
  <si>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</si>
  <si>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</si>
  <si>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</si>
  <si>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</si>
  <si>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</si>
  <si>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</si>
  <si>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</si>
  <si>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</si>
  <si>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</si>
  <si>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</si>
  <si>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</si>
  <si>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</si>
  <si>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</si>
  <si>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</si>
  <si>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</si>
  <si>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</si>
  <si>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</si>
  <si>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</si>
  <si>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</si>
  <si>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</si>
  <si>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</si>
  <si>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</si>
  <si>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</si>
  <si>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</si>
  <si>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</si>
  <si>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</si>
  <si>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</si>
  <si>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</si>
  <si>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</si>
  <si>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</si>
  <si>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</si>
  <si>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</si>
  <si>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</si>
  <si>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</si>
  <si>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</si>
  <si>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</si>
  <si>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</si>
  <si>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</si>
  <si>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</si>
  <si>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</si>
  <si>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</si>
  <si>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</si>
  <si>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</si>
  <si>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</si>
  <si>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</si>
  <si>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</si>
  <si>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</si>
  <si>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</si>
  <si>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</si>
  <si>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</si>
  <si>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</si>
  <si>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</si>
  <si>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</si>
  <si>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</si>
  <si>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</si>
  <si>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</si>
  <si>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</si>
  <si>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</si>
  <si>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</si>
  <si>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</si>
  <si>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</si>
  <si>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</si>
  <si>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</si>
  <si>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</si>
  <si>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</si>
  <si>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</si>
  <si>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</si>
  <si>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</si>
  <si>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</si>
  <si>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</si>
  <si>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</si>
  <si>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</si>
  <si>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</si>
  <si>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</si>
  <si>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</si>
  <si>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</si>
  <si>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</si>
  <si>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</si>
  <si>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</si>
  <si>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</si>
  <si>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</si>
  <si>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</si>
  <si>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</si>
  <si>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</si>
  <si>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</si>
  <si>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</si>
  <si>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</si>
  <si>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</si>
  <si>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</si>
  <si>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</si>
  <si>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</si>
  <si>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</si>
  <si>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</si>
  <si>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</si>
  <si>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</si>
  <si>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</si>
  <si>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</si>
  <si>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</si>
  <si>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</si>
  <si>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</si>
  <si>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</si>
  <si>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</si>
  <si>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</si>
  <si>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</si>
  <si>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</si>
  <si>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</si>
  <si>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</si>
  <si>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</si>
  <si>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</si>
  <si>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</si>
  <si>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</si>
  <si>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</si>
  <si>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</si>
  <si>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</si>
  <si>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</si>
  <si>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</si>
  <si>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</si>
  <si>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</si>
  <si>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</si>
  <si>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</si>
  <si>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</si>
  <si>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</si>
  <si>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</si>
  <si>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</si>
  <si>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</si>
  <si>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</si>
  <si>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</si>
  <si>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</si>
  <si>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</si>
  <si>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</si>
  <si>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</si>
  <si>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</si>
  <si>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</si>
  <si>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</si>
  <si>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</si>
  <si>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</si>
  <si>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</si>
  <si>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</si>
  <si>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</si>
  <si>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</si>
  <si>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</si>
  <si>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</si>
  <si>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</si>
  <si>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</si>
  <si>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</si>
  <si>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</si>
  <si>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</si>
  <si>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</si>
  <si>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</si>
  <si>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</si>
  <si>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</si>
  <si>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</si>
  <si>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</si>
  <si>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</si>
  <si>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</si>
  <si>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</si>
  <si>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</si>
  <si>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</si>
  <si>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</si>
  <si>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</si>
  <si>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</si>
  <si>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</si>
  <si>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</si>
  <si>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</si>
  <si>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</si>
  <si>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</si>
  <si>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</si>
  <si>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</si>
  <si>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</si>
  <si>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</si>
  <si>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</si>
  <si>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</si>
  <si>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</si>
  <si>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</si>
  <si>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</si>
  <si>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</si>
  <si>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</si>
  <si>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</si>
  <si>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</si>
  <si>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</si>
  <si>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</si>
  <si>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</si>
  <si>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</si>
  <si>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</si>
  <si>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</si>
  <si>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</si>
  <si>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</si>
  <si>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</si>
  <si>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</si>
  <si>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</si>
  <si>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</si>
  <si>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</si>
  <si>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</si>
  <si>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</si>
  <si>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</si>
  <si>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</si>
  <si>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</si>
  <si>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</si>
  <si>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</si>
  <si>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</si>
  <si>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</si>
  <si>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</si>
  <si>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</si>
  <si>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</si>
  <si>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</si>
  <si>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</si>
  <si>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</si>
  <si>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</si>
  <si>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</si>
  <si>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</si>
  <si>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</si>
  <si>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</si>
  <si>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</si>
  <si>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</si>
  <si>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</si>
  <si>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</si>
  <si>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</si>
  <si>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</si>
  <si>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</si>
  <si>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</si>
  <si>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</si>
  <si>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</si>
  <si>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</si>
  <si>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</si>
  <si>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</si>
  <si>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</si>
  <si>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</si>
  <si>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</si>
  <si>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</si>
  <si>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</si>
  <si>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</si>
  <si>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</si>
  <si>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</si>
  <si>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</si>
  <si>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</si>
  <si>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</si>
  <si>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</si>
  <si>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</si>
  <si>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</si>
  <si>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</si>
  <si>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</si>
  <si>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</si>
  <si>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</si>
  <si>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</si>
  <si>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</si>
  <si>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</si>
  <si>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</si>
  <si>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</si>
  <si>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</si>
  <si>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</si>
  <si>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</si>
  <si>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</si>
  <si>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</si>
  <si>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</si>
  <si>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</si>
  <si>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</si>
  <si>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</si>
  <si>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</si>
  <si>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</si>
  <si>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</si>
  <si>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</si>
  <si>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</si>
  <si>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</si>
  <si>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</si>
  <si>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</si>
  <si>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</si>
  <si>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</si>
  <si>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</si>
  <si>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</si>
  <si>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</si>
  <si>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</si>
  <si>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</si>
  <si>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</si>
  <si>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</si>
  <si>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</si>
  <si>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</si>
  <si>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</si>
  <si>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</si>
  <si>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</si>
  <si>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</si>
  <si>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</si>
  <si>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</si>
  <si>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</si>
  <si>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</si>
  <si>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</si>
  <si>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</si>
  <si>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</si>
  <si>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</si>
  <si>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</si>
  <si>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</si>
  <si>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</si>
  <si>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</si>
  <si>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</si>
  <si>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</si>
  <si>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</si>
  <si>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</si>
  <si>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</si>
  <si>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</si>
  <si>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</si>
  <si>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</si>
  <si>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</si>
  <si>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</si>
  <si>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</si>
  <si>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</si>
  <si>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</si>
  <si>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</si>
  <si>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</si>
  <si>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</si>
  <si>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</si>
  <si>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</si>
  <si>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</si>
  <si>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</si>
  <si>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</si>
  <si>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</si>
  <si>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</si>
  <si>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</si>
  <si>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</si>
  <si>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</si>
  <si>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</si>
  <si>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</si>
  <si>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</si>
  <si>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</si>
  <si>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</si>
  <si>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</si>
  <si>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</si>
  <si>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</si>
  <si>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</si>
  <si>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</si>
  <si>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</si>
  <si>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</si>
  <si>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</si>
  <si>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</si>
  <si>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</si>
  <si>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</si>
  <si>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</si>
  <si>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</si>
  <si>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</si>
  <si>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</si>
  <si>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</si>
  <si>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</si>
  <si>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</si>
  <si>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</si>
  <si>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</si>
  <si>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</si>
  <si>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</si>
  <si>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</si>
  <si>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</si>
  <si>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</si>
  <si>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</si>
  <si>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</si>
  <si>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</si>
  <si>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</si>
  <si>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</si>
  <si>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</si>
  <si>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</si>
  <si>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</si>
  <si>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</si>
  <si>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</si>
  <si>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</si>
  <si>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</si>
  <si>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</si>
  <si>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</si>
  <si>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</si>
  <si>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</si>
  <si>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</si>
  <si>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</si>
  <si>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</si>
  <si>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</si>
  <si>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</si>
  <si>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</si>
  <si>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</si>
  <si>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</si>
  <si>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</si>
  <si>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</si>
  <si>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</si>
  <si>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</si>
  <si>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</si>
  <si>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</si>
  <si>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</si>
  <si>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</si>
  <si>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</si>
  <si>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</si>
  <si>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</si>
  <si>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</si>
  <si>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</si>
  <si>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</si>
  <si>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</si>
  <si>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</si>
  <si>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</si>
  <si>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</si>
  <si>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</si>
  <si>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</si>
  <si>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</si>
  <si>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</si>
  <si>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</si>
  <si>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</si>
  <si>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</si>
  <si>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</si>
  <si>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</si>
  <si>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</si>
  <si>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</si>
  <si>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</si>
  <si>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</si>
  <si>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</si>
  <si>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</si>
  <si>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</si>
  <si>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</si>
  <si>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</si>
  <si>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</si>
  <si>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</si>
  <si>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</si>
  <si>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</si>
  <si>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</si>
  <si>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</si>
  <si>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</si>
  <si>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</si>
  <si>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</si>
  <si>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</si>
  <si>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</si>
  <si>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</si>
  <si>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</si>
  <si>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</si>
  <si>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</si>
  <si>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</si>
  <si>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</si>
  <si>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</si>
  <si>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</si>
  <si>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</si>
  <si>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</si>
  <si>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</si>
  <si>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</si>
  <si>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</si>
  <si>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</si>
  <si>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</si>
  <si>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</si>
  <si>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</si>
  <si>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</si>
  <si>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</si>
  <si>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</si>
  <si>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</si>
  <si>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</si>
  <si>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</si>
  <si>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</si>
  <si>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</si>
  <si>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</si>
  <si>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</si>
  <si>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</si>
  <si>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</si>
  <si>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</si>
  <si>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</si>
  <si>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</si>
  <si>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</si>
  <si>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</si>
  <si>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</si>
  <si>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</si>
  <si>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</si>
  <si>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</si>
  <si>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</si>
  <si>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</si>
  <si>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</si>
  <si>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</si>
  <si>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</si>
  <si>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</si>
  <si>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</si>
  <si>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</si>
  <si>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</si>
  <si>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</si>
  <si>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</si>
  <si>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</si>
  <si>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</si>
  <si>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</si>
  <si>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</si>
  <si>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</si>
  <si>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</si>
  <si>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</si>
  <si>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</si>
  <si>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</si>
  <si>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</si>
  <si>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</si>
  <si>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</si>
  <si>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</si>
  <si>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</si>
  <si>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</si>
  <si>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</si>
  <si>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</si>
  <si>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</si>
  <si>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</si>
  <si>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</si>
  <si>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</si>
  <si>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</si>
  <si>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</si>
  <si>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</si>
  <si>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</si>
  <si>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</si>
  <si>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</si>
  <si>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</si>
  <si>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</si>
  <si>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</si>
  <si>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</si>
  <si>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</si>
  <si>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</si>
  <si>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</si>
  <si>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</si>
  <si>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</si>
  <si>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</si>
  <si>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</si>
  <si>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</si>
  <si>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</si>
  <si>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</si>
  <si>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</si>
  <si>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</si>
  <si>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</si>
  <si>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</si>
  <si>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</si>
  <si>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</si>
  <si>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</si>
  <si>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</si>
  <si>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</si>
  <si>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</si>
  <si>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</si>
  <si>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</si>
  <si>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</si>
  <si>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</si>
  <si>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</si>
  <si>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</si>
  <si>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</si>
  <si>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</si>
  <si>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</si>
  <si>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</si>
  <si>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</si>
  <si>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</si>
  <si>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</si>
  <si>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</si>
  <si>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</si>
  <si>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</si>
  <si>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</si>
  <si>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</si>
  <si>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</si>
  <si>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</si>
  <si>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</si>
  <si>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</si>
  <si>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</si>
  <si>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</si>
  <si>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</si>
  <si>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</si>
  <si>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</si>
  <si>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</si>
  <si>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</si>
  <si>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</si>
  <si>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</si>
  <si>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</si>
  <si>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</si>
  <si>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</si>
  <si>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</si>
  <si>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</si>
  <si>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</si>
  <si>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</si>
  <si>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</si>
  <si>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</si>
  <si>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</si>
  <si>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</si>
  <si>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</si>
  <si>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</si>
  <si>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</si>
  <si>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</si>
  <si>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</si>
  <si>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</si>
  <si>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</si>
  <si>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</si>
  <si>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</si>
  <si>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</si>
  <si>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</si>
  <si>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</si>
  <si>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</si>
  <si>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</si>
  <si>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</si>
  <si>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</si>
  <si>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</si>
  <si>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</si>
  <si>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</si>
  <si>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</si>
  <si>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</si>
  <si>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</si>
  <si>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</si>
  <si>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</si>
  <si>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</si>
  <si>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</si>
  <si>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</si>
  <si>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</si>
  <si>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</si>
  <si>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</si>
  <si>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</si>
  <si>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</si>
  <si>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</si>
  <si>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</si>
  <si>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</si>
  <si>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</si>
  <si>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</si>
  <si>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</si>
  <si>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</si>
  <si>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</si>
  <si>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</si>
  <si>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</si>
  <si>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</si>
  <si>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</si>
  <si>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</si>
  <si>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</si>
  <si>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</si>
  <si>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</si>
  <si>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</si>
  <si>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</si>
  <si>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</si>
  <si>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</si>
  <si>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</si>
  <si>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</si>
  <si>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</si>
  <si>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</si>
  <si>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</si>
  <si>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</si>
  <si>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</si>
  <si>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</si>
  <si>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</si>
  <si>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</si>
  <si>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</si>
  <si>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</si>
  <si>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</si>
  <si>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</si>
  <si>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</si>
  <si>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</si>
  <si>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</si>
  <si>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</si>
  <si>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</si>
  <si>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</si>
  <si>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</si>
  <si>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</si>
  <si>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</si>
  <si>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</si>
  <si>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</si>
  <si>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</si>
  <si>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</si>
  <si>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</si>
  <si>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</si>
  <si>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</si>
  <si>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</si>
  <si>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</si>
  <si>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</si>
  <si>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</si>
  <si>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</si>
  <si>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</si>
  <si>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</si>
  <si>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</si>
  <si>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</si>
  <si>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</si>
  <si>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</si>
  <si>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</si>
  <si>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</si>
  <si>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</si>
  <si>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</si>
  <si>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</si>
  <si>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</si>
  <si>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</si>
  <si>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</si>
  <si>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</si>
  <si>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</si>
  <si>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</si>
  <si>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</si>
  <si>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</si>
  <si>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</si>
  <si>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</si>
  <si>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</si>
  <si>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</si>
  <si>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</si>
  <si>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</si>
  <si>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</si>
  <si>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</si>
  <si>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</si>
  <si>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</si>
  <si>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</si>
  <si>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</si>
  <si>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</si>
  <si>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</si>
  <si>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</si>
  <si>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</si>
  <si>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</si>
  <si>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</si>
  <si>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</si>
  <si>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</si>
  <si>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</si>
  <si>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</si>
  <si>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</si>
  <si>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</si>
  <si>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</si>
  <si>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</si>
  <si>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</si>
  <si>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</si>
  <si>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</si>
  <si>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</si>
  <si>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</si>
  <si>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</si>
  <si>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</si>
  <si>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</si>
  <si>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</si>
  <si>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</si>
  <si>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</si>
  <si>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</si>
  <si>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</si>
  <si>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</si>
  <si>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</si>
  <si>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</si>
  <si>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</si>
  <si>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</si>
  <si>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</si>
  <si>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</si>
  <si>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</si>
  <si>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</si>
  <si>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</si>
  <si>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</si>
  <si>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</si>
  <si>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</si>
  <si>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</si>
  <si>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</si>
  <si>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</si>
  <si>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</si>
  <si>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</si>
  <si>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</si>
  <si>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</si>
  <si>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</si>
  <si>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</si>
  <si>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</si>
  <si>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</si>
  <si>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</si>
  <si>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</si>
  <si>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</si>
  <si>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</si>
  <si>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</si>
  <si>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</si>
  <si>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</si>
  <si>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</si>
  <si>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</si>
  <si>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</si>
  <si>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</si>
  <si>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</si>
  <si>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</si>
  <si>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</si>
  <si>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</si>
  <si>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</si>
  <si>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</si>
  <si>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</si>
  <si>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</si>
  <si>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</si>
  <si>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</si>
  <si>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</si>
  <si>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</si>
  <si>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</si>
  <si>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</si>
  <si>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</si>
  <si>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</si>
  <si>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</si>
  <si>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</si>
  <si>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</si>
  <si>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</si>
  <si>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</si>
  <si>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</si>
  <si>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</si>
  <si>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</si>
  <si>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</si>
  <si>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</si>
  <si>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</si>
  <si>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</si>
  <si>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</si>
  <si>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</si>
  <si>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</si>
  <si>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</si>
  <si>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</si>
  <si>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</si>
  <si>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</si>
  <si>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</si>
  <si>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</si>
  <si>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</si>
  <si>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</si>
  <si>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</si>
  <si>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</si>
  <si>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</si>
  <si>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</si>
  <si>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</si>
  <si>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</si>
  <si>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</si>
  <si>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</si>
  <si>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</si>
  <si>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</si>
  <si>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</si>
  <si>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</si>
  <si>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</si>
  <si>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</si>
  <si>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</si>
  <si>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</si>
  <si>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</si>
  <si>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</si>
  <si>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</si>
  <si>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</si>
  <si>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</si>
  <si>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</si>
  <si>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</si>
  <si>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</si>
  <si>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</si>
  <si>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</si>
  <si>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</si>
  <si>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</si>
  <si>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</si>
  <si>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</si>
  <si>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</si>
  <si>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</si>
  <si>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</si>
  <si>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</si>
  <si>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</si>
  <si>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</si>
  <si>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</si>
  <si>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</si>
  <si>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</si>
  <si>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</si>
  <si>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</si>
  <si>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</si>
  <si>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</si>
  <si>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</si>
  <si>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</si>
  <si>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</si>
  <si>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</si>
  <si>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</si>
  <si>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</si>
  <si>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</si>
  <si>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</si>
  <si>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</si>
  <si>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</si>
  <si>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</si>
  <si>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</si>
  <si>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</si>
  <si>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</si>
  <si>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</si>
  <si>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</si>
  <si>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</si>
  <si>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</si>
  <si>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</si>
  <si>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</si>
  <si>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</si>
  <si>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</si>
  <si>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</si>
  <si>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</si>
  <si>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</si>
  <si>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</si>
  <si>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</si>
  <si>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</si>
  <si>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</si>
  <si>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</si>
  <si>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</si>
  <si>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</si>
  <si>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</si>
  <si>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</si>
  <si>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</si>
  <si>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</si>
  <si>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</si>
  <si>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</si>
  <si>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</si>
  <si>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</si>
  <si>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</si>
  <si>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</si>
  <si>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</si>
  <si>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</si>
  <si>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</si>
  <si>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</si>
  <si>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</si>
  <si>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</si>
  <si>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</si>
  <si>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</si>
  <si>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</si>
  <si>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</si>
  <si>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</si>
  <si>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</si>
  <si>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</si>
  <si>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</si>
  <si>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</si>
  <si>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</si>
  <si>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</si>
  <si>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</si>
  <si>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</si>
  <si>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</si>
  <si>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</si>
  <si>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</si>
  <si>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</si>
  <si>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</si>
  <si>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</si>
  <si>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</si>
  <si>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</si>
  <si>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</si>
  <si>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</si>
  <si>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</si>
  <si>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</si>
  <si>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</si>
  <si>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</si>
  <si>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</si>
  <si>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</si>
  <si>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</si>
  <si>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</si>
  <si>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</si>
  <si>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</si>
  <si>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</si>
  <si>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</si>
  <si>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</si>
  <si>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</si>
  <si>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</si>
  <si>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</si>
  <si>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</si>
  <si>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</si>
  <si>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</si>
  <si>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</si>
  <si>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</si>
  <si>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</si>
  <si>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</si>
  <si>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</si>
  <si>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</si>
  <si>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</si>
  <si>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</si>
  <si>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</si>
  <si>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</si>
  <si>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</si>
  <si>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</si>
  <si>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</si>
  <si>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</si>
  <si>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</si>
  <si>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</si>
  <si>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</si>
  <si>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</si>
  <si>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</si>
  <si>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</si>
  <si>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</si>
  <si>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</si>
  <si>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</si>
  <si>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</si>
  <si>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</si>
  <si>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</si>
  <si>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</si>
  <si>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</si>
  <si>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</si>
  <si>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</si>
  <si>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</si>
  <si>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</si>
  <si>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</si>
  <si>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</si>
  <si>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</si>
  <si>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</si>
  <si>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</si>
  <si>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</si>
  <si>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</si>
  <si>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</si>
  <si>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</si>
  <si>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</si>
  <si>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</si>
  <si>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</si>
  <si>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</si>
  <si>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</si>
  <si>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</si>
  <si>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</si>
  <si>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</si>
  <si>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</si>
  <si>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</si>
  <si>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</si>
  <si>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</si>
  <si>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</si>
  <si>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</si>
  <si>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</si>
  <si>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</si>
  <si>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</si>
  <si>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</si>
  <si>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</si>
  <si>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</si>
  <si>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</si>
  <si>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</si>
  <si>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</si>
  <si>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</si>
  <si>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</si>
  <si>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</si>
  <si>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</si>
  <si>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</si>
  <si>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</si>
  <si>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</si>
  <si>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</si>
  <si>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</si>
  <si>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</si>
  <si>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</si>
  <si>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</si>
  <si>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</si>
  <si>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</si>
  <si>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</si>
  <si>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</si>
  <si>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</si>
  <si>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</si>
  <si>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</si>
  <si>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</si>
  <si>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</si>
  <si>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</si>
  <si>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</si>
  <si>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</si>
  <si>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</si>
  <si>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</si>
  <si>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</si>
  <si>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</si>
  <si>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</si>
  <si>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</si>
  <si>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</si>
  <si>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</si>
  <si>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</si>
  <si>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</si>
  <si>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</si>
  <si>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</si>
  <si>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</si>
  <si>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</si>
  <si>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</si>
  <si>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</si>
  <si>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</si>
  <si>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</si>
  <si>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</si>
  <si>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</si>
  <si>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</si>
  <si>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</si>
  <si>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</si>
  <si>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</si>
  <si>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</si>
  <si>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</si>
  <si>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</si>
  <si>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</si>
  <si>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</si>
  <si>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</si>
  <si>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</si>
  <si>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</si>
  <si>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</si>
  <si>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</si>
  <si>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</si>
  <si>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</si>
  <si>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</si>
  <si>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</si>
  <si>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</si>
  <si>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</si>
  <si>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</si>
  <si>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</si>
  <si>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</si>
  <si>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</si>
  <si>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</si>
  <si>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</si>
  <si>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</si>
  <si>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</si>
  <si>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</si>
  <si>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</si>
  <si>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</si>
  <si>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</si>
  <si>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</si>
  <si>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</si>
  <si>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</si>
  <si>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</si>
  <si>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</si>
  <si>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</si>
  <si>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</si>
  <si>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</si>
  <si>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</si>
  <si>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</si>
  <si>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</si>
  <si>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</si>
  <si>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</si>
  <si>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</si>
  <si>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</si>
  <si>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</si>
  <si>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</si>
  <si>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</si>
  <si>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</si>
  <si>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</si>
  <si>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</si>
  <si>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</si>
  <si>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</si>
  <si>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</si>
  <si>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</si>
  <si>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</si>
  <si>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</si>
  <si>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</si>
  <si>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</si>
  <si>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</si>
  <si>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</si>
  <si>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</si>
  <si>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</si>
  <si>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</si>
  <si>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</si>
  <si>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</si>
  <si>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</si>
  <si>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</si>
  <si>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</si>
  <si>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</si>
  <si>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</si>
  <si>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</si>
  <si>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</si>
  <si>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</si>
  <si>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</si>
  <si>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</si>
  <si>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</si>
  <si>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</si>
  <si>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</si>
  <si>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</si>
  <si>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</si>
  <si>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</si>
  <si>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</si>
  <si>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</si>
  <si>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</si>
  <si>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</si>
  <si>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</si>
  <si>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</si>
  <si>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</si>
  <si>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</si>
  <si>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</si>
  <si>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</si>
  <si>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</si>
  <si>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</si>
  <si>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</si>
  <si>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</si>
  <si>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</si>
  <si>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</si>
  <si>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</si>
  <si>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</si>
  <si>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</si>
  <si>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</si>
  <si>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</si>
  <si>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</si>
  <si>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</si>
  <si>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</si>
  <si>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</si>
  <si>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</si>
  <si>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</si>
  <si>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</si>
  <si>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</si>
  <si>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</si>
  <si>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</si>
  <si>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</si>
  <si>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</si>
  <si>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</si>
  <si>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</si>
  <si>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</si>
  <si>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</si>
  <si>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</si>
  <si>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</si>
  <si>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</si>
  <si>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</si>
  <si>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</si>
  <si>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</si>
  <si>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</si>
  <si>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</si>
  <si>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</si>
  <si>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</si>
  <si>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</si>
  <si>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</si>
  <si>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</si>
  <si>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</si>
  <si>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</si>
  <si>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</si>
  <si>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</si>
  <si>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</si>
  <si>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</si>
  <si>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</si>
  <si>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</si>
  <si>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</si>
  <si>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</si>
  <si>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</si>
  <si>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</si>
  <si>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</si>
  <si>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</si>
  <si>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</si>
  <si>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</si>
  <si>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</si>
  <si>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</si>
  <si>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</si>
  <si>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</si>
  <si>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</si>
  <si>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</si>
  <si>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</si>
  <si>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</si>
  <si>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</si>
  <si>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</si>
  <si>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</si>
  <si>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</si>
  <si>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</si>
  <si>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</si>
  <si>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</si>
  <si>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</si>
  <si>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</si>
  <si>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</si>
  <si>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</si>
  <si>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</si>
  <si>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</si>
  <si>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</si>
  <si>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</si>
  <si>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</si>
  <si>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</si>
  <si>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</si>
  <si>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</si>
  <si>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</si>
  <si>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</si>
  <si>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</si>
  <si>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</si>
  <si>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</si>
  <si>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</si>
  <si>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</si>
  <si>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</si>
  <si>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</si>
  <si>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</si>
  <si>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</si>
  <si>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</si>
  <si>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</si>
  <si>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</si>
  <si>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</si>
  <si>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</si>
  <si>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</si>
  <si>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</si>
  <si>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</si>
  <si>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</si>
  <si>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</si>
  <si>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</si>
  <si>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</si>
  <si>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</si>
  <si>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</si>
  <si>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</si>
  <si>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</si>
  <si>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</si>
  <si>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</si>
  <si>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</si>
  <si>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</si>
  <si>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</si>
  <si>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</si>
  <si>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</si>
  <si>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</si>
  <si>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</si>
  <si>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</si>
  <si>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</si>
  <si>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</si>
  <si>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</si>
  <si>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</si>
  <si>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</si>
  <si>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</si>
  <si>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</si>
  <si>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</si>
  <si>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</si>
  <si>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</si>
  <si>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</si>
  <si>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</si>
  <si>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</si>
  <si>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</si>
  <si>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</si>
  <si>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</si>
  <si>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</si>
  <si>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</si>
  <si>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</si>
  <si>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</si>
  <si>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</si>
  <si>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</si>
  <si>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</si>
  <si>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</si>
  <si>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</si>
  <si>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</si>
  <si>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</si>
  <si>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</si>
  <si>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</si>
  <si>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</si>
  <si>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</si>
  <si>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</si>
  <si>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</si>
  <si>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</si>
  <si>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</si>
  <si>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</si>
  <si>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</si>
  <si>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</si>
  <si>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</si>
  <si>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</si>
  <si>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</si>
  <si>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</si>
  <si>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</si>
  <si>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</si>
  <si>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</si>
  <si>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</si>
  <si>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</si>
  <si>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</si>
  <si>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</si>
  <si>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</si>
  <si>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</si>
  <si>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</si>
  <si>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</si>
  <si>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</si>
  <si>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</si>
  <si>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</si>
  <si>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</si>
  <si>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</si>
  <si>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</si>
  <si>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</si>
  <si>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</si>
  <si>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</si>
  <si>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</si>
  <si>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</si>
  <si>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</si>
  <si>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</si>
  <si>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</si>
  <si>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</si>
  <si>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</si>
  <si>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</si>
  <si>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</si>
  <si>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</si>
  <si>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</si>
  <si>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</si>
  <si>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</si>
  <si>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</si>
  <si>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</si>
  <si>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</si>
  <si>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</si>
  <si>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</si>
  <si>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</si>
  <si>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</si>
  <si>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</si>
  <si>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</si>
  <si>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</si>
  <si>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</si>
  <si>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</si>
  <si>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</si>
  <si>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</si>
  <si>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</si>
  <si>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</si>
  <si>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</si>
  <si>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</si>
  <si>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</si>
  <si>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</si>
  <si>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</si>
  <si>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</si>
  <si>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</si>
  <si>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</si>
  <si>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</si>
  <si>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</si>
  <si>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</si>
  <si>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</si>
  <si>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</si>
  <si>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</si>
  <si>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</si>
  <si>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</si>
  <si>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</si>
  <si>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</si>
  <si>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</si>
  <si>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</si>
  <si>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</si>
  <si>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</si>
  <si>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</si>
  <si>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</si>
  <si>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</si>
  <si>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</si>
  <si>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</si>
  <si>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</si>
  <si>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</si>
  <si>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</si>
  <si>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</si>
  <si>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</si>
  <si>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</si>
  <si>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</si>
  <si>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</si>
  <si>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</si>
  <si>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</si>
  <si>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</si>
  <si>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</si>
  <si>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</si>
  <si>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</si>
  <si>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</si>
  <si>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</si>
  <si>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</si>
  <si>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</si>
  <si>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</si>
  <si>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</si>
  <si>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</si>
  <si>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</si>
  <si>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</si>
  <si>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</si>
  <si>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</si>
  <si>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</si>
  <si>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</si>
  <si>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</si>
  <si>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</si>
  <si>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</si>
  <si>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</si>
  <si>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</si>
  <si>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</si>
  <si>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</si>
  <si>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</si>
  <si>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</si>
  <si>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</si>
  <si>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</si>
  <si>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</si>
  <si>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</si>
  <si>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</si>
  <si>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</si>
  <si>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</si>
  <si>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</si>
  <si>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</si>
  <si>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</si>
  <si>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</si>
  <si>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</si>
  <si>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</si>
  <si>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</si>
  <si>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</si>
  <si>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</si>
  <si>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</si>
  <si>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</si>
  <si>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</si>
  <si>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</si>
  <si>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</si>
  <si>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</si>
  <si>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</si>
  <si>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</si>
  <si>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</si>
  <si>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</si>
  <si>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</si>
  <si>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</si>
  <si>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</si>
  <si>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</si>
  <si>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</si>
  <si>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</si>
  <si>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</si>
  <si>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</si>
  <si>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</si>
  <si>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</si>
  <si>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</si>
  <si>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</si>
  <si>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</si>
  <si>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</si>
  <si>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</si>
  <si>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</si>
  <si>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</si>
  <si>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</si>
  <si>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</si>
  <si>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</si>
  <si>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</si>
  <si>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</si>
  <si>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</si>
  <si>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</si>
  <si>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</si>
  <si>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</si>
  <si>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</si>
  <si>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</si>
  <si>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</si>
  <si>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</si>
  <si>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</si>
  <si>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</si>
  <si>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</si>
  <si>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</si>
  <si>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</si>
  <si>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</si>
  <si>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</si>
  <si>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</si>
  <si>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</si>
  <si>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</si>
  <si>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</si>
  <si>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</si>
  <si>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</si>
  <si>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</si>
  <si>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</si>
  <si>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</si>
  <si>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</si>
  <si>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</si>
  <si>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</si>
  <si>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</si>
  <si>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</si>
  <si>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</si>
  <si>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</si>
  <si>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</si>
  <si>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</si>
  <si>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</si>
  <si>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</si>
  <si>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</si>
  <si>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</si>
  <si>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</si>
  <si>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</si>
  <si>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</si>
  <si>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</si>
  <si>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</si>
  <si>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</si>
  <si>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</si>
  <si>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</si>
  <si>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</si>
  <si>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</si>
  <si>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</si>
  <si>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</si>
  <si>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</si>
  <si>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</si>
  <si>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</si>
  <si>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</si>
  <si>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</si>
  <si>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</si>
  <si>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</si>
  <si>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</si>
  <si>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</si>
  <si>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</si>
  <si>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</si>
  <si>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</si>
  <si>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</si>
  <si>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</si>
  <si>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</si>
  <si>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</si>
  <si>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</si>
  <si>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</si>
  <si>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</si>
  <si>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</si>
  <si>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</si>
  <si>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</si>
  <si>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</si>
  <si>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</si>
  <si>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</si>
  <si>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</si>
  <si>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</si>
  <si>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</si>
  <si>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</si>
  <si>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</si>
  <si>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</si>
  <si>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</si>
  <si>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</si>
  <si>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</si>
  <si>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</si>
  <si>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</si>
  <si>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</si>
  <si>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</si>
  <si>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</si>
  <si>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</si>
  <si>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</si>
  <si>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</si>
  <si>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</si>
  <si>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</si>
  <si>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</si>
  <si>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</si>
  <si>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</si>
  <si>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</si>
  <si>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</si>
  <si>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</si>
  <si>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</si>
  <si>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</si>
  <si>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</si>
  <si>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</si>
  <si>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</si>
  <si>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</si>
  <si>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</si>
  <si>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</si>
  <si>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</si>
  <si>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</si>
  <si>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</si>
  <si>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</si>
  <si>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</si>
  <si>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</si>
  <si>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</si>
  <si>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</si>
  <si>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</si>
  <si>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</si>
  <si>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</si>
  <si>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</si>
  <si>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</si>
  <si>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</si>
  <si>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</si>
  <si>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</si>
  <si>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</si>
  <si>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</si>
  <si>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</si>
  <si>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</si>
  <si>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</si>
  <si>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</si>
  <si>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</si>
  <si>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</si>
  <si>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</si>
  <si>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</si>
  <si>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</si>
  <si>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</si>
  <si>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</si>
  <si>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</si>
  <si>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</si>
  <si>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</si>
  <si>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</si>
  <si>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</si>
  <si>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</si>
  <si>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</si>
  <si>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</si>
  <si>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</si>
  <si>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</si>
  <si>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</si>
  <si>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</si>
  <si>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</si>
  <si>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</si>
  <si>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</si>
  <si>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</si>
  <si>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</si>
  <si>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</si>
  <si>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</si>
  <si>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</si>
  <si>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</si>
  <si>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</si>
  <si>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</si>
  <si>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</si>
  <si>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</si>
  <si>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</si>
  <si>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</si>
  <si>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</si>
  <si>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</si>
  <si>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</si>
  <si>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</si>
  <si>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</si>
  <si>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</si>
  <si>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</si>
  <si>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</si>
  <si>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</si>
  <si>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</si>
  <si>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</si>
  <si>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</si>
  <si>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</si>
  <si>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</si>
  <si>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</si>
  <si>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</si>
  <si>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</si>
  <si>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</si>
  <si>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</si>
  <si>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</si>
  <si>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</si>
  <si>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</si>
  <si>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</si>
  <si>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</si>
  <si>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</si>
  <si>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</si>
  <si>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</si>
  <si>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</si>
  <si>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</si>
  <si>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</si>
  <si>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</si>
  <si>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</si>
  <si>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</si>
  <si>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</si>
  <si>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</si>
  <si>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</si>
  <si>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</si>
  <si>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</si>
  <si>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</si>
  <si>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</si>
  <si>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</si>
  <si>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</si>
  <si>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</si>
  <si>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</si>
  <si>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</si>
  <si>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</si>
  <si>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</si>
  <si>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</si>
  <si>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</si>
  <si>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</si>
  <si>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</si>
  <si>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</si>
  <si>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</si>
  <si>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</si>
  <si>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</si>
  <si>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</si>
  <si>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</si>
  <si>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</si>
  <si>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</si>
  <si>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</si>
  <si>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</si>
  <si>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</si>
  <si>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</si>
  <si>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</si>
  <si>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</si>
  <si>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</si>
  <si>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</si>
  <si>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</si>
  <si>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</si>
  <si>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</si>
  <si>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</si>
  <si>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</si>
  <si>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</si>
  <si>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</si>
  <si>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</si>
  <si>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</si>
  <si>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</si>
  <si>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</si>
  <si>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</si>
  <si>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</si>
  <si>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</si>
  <si>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</si>
  <si>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</si>
  <si>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</si>
  <si>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</si>
  <si>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</si>
  <si>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</si>
  <si>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</si>
  <si>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</si>
  <si>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</si>
  <si>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</si>
  <si>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</si>
  <si>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</si>
  <si>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</si>
  <si>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</si>
  <si>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</si>
  <si>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</si>
  <si>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</si>
  <si>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</si>
  <si>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</si>
  <si>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</si>
  <si>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</si>
  <si>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</si>
  <si>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</si>
  <si>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</si>
  <si>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</si>
  <si>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</si>
  <si>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</si>
  <si>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</si>
  <si>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</si>
  <si>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</si>
  <si>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</si>
  <si>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</si>
  <si>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</si>
  <si>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</si>
  <si>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</si>
  <si>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</si>
  <si>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</si>
  <si>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</si>
  <si>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</si>
  <si>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</si>
  <si>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</si>
  <si>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</si>
  <si>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</si>
  <si>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</si>
  <si>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</si>
  <si>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</si>
  <si>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</si>
  <si>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</si>
  <si>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</si>
  <si>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</si>
  <si>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</si>
  <si>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</si>
  <si>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</si>
  <si>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</si>
  <si>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</si>
  <si>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</si>
  <si>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</si>
  <si>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</si>
  <si>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</si>
  <si>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</si>
  <si>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</si>
  <si>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</si>
  <si>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</si>
  <si>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</si>
  <si>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</si>
  <si>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</si>
  <si>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</si>
  <si>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</si>
  <si>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</si>
  <si>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</si>
  <si>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</si>
  <si>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</si>
  <si>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</si>
  <si>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</si>
  <si>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</si>
  <si>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</si>
  <si>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</si>
  <si>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</si>
  <si>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</si>
  <si>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</si>
  <si>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</si>
  <si>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</si>
  <si>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</si>
  <si>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</si>
  <si>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</si>
  <si>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</si>
  <si>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</si>
  <si>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</si>
  <si>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</si>
  <si>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</si>
  <si>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</si>
  <si>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</si>
  <si>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</si>
  <si>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</si>
  <si>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</si>
  <si>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</si>
  <si>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</si>
  <si>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</si>
  <si>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</si>
  <si>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</si>
  <si>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</si>
  <si>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</si>
  <si>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</si>
  <si>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</si>
  <si>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</si>
  <si>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</si>
  <si>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</si>
  <si>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</si>
  <si>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</si>
  <si>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</si>
  <si>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</si>
  <si>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</si>
  <si>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</si>
  <si>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</si>
  <si>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</si>
  <si>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</si>
  <si>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</si>
  <si>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</si>
  <si>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</si>
  <si>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</si>
  <si>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</si>
  <si>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</si>
  <si>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</si>
  <si>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</si>
  <si>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</si>
  <si>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</si>
  <si>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</si>
  <si>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</si>
  <si>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</si>
  <si>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</si>
  <si>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</si>
  <si>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</si>
  <si>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</si>
  <si>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</si>
  <si>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</si>
  <si>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</si>
  <si>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</si>
  <si>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</si>
  <si>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</si>
  <si>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</si>
  <si>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</si>
  <si>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</si>
  <si>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</si>
  <si>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</si>
  <si>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</si>
  <si>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</si>
  <si>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</si>
  <si>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</si>
  <si>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</si>
  <si>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</si>
  <si>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</si>
  <si>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</si>
  <si>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</si>
  <si>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</si>
  <si>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</si>
  <si>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</si>
  <si>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</si>
  <si>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</si>
  <si>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</si>
  <si>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</si>
  <si>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</si>
  <si>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</si>
  <si>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</si>
  <si>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</si>
  <si>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</si>
  <si>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</si>
  <si>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</si>
  <si>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</si>
  <si>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</si>
  <si>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</si>
  <si>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</si>
  <si>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</si>
  <si>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</si>
  <si>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</si>
  <si>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</si>
  <si>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</si>
  <si>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</si>
  <si>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</si>
  <si>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</si>
  <si>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</si>
  <si>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</si>
  <si>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</si>
  <si>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</si>
  <si>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</si>
  <si>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</si>
  <si>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</si>
  <si>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</si>
  <si>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</si>
  <si>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</si>
  <si>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</si>
  <si>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</si>
  <si>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</si>
  <si>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</si>
  <si>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</si>
  <si>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</si>
  <si>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</si>
  <si>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</si>
  <si>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</si>
  <si>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</si>
  <si>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</si>
  <si>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</si>
  <si>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</si>
  <si>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</si>
  <si>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</si>
  <si>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</si>
  <si>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</si>
  <si>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</si>
  <si>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</si>
  <si>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</si>
  <si>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</si>
  <si>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</si>
  <si>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</si>
  <si>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</si>
  <si>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</si>
  <si>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</si>
  <si>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</si>
  <si>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</si>
  <si>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</si>
  <si>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</si>
  <si>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</si>
  <si>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</si>
  <si>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</si>
  <si>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</si>
  <si>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</si>
  <si>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</si>
  <si>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</si>
  <si>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</si>
  <si>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</si>
  <si>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</si>
  <si>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</si>
  <si>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</si>
  <si>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</si>
  <si>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</si>
  <si>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</si>
  <si>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</si>
  <si>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</si>
  <si>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</si>
  <si>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</si>
  <si>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</si>
  <si>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</si>
  <si>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</si>
  <si>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</si>
  <si>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</si>
  <si>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</si>
  <si>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</si>
  <si>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</si>
  <si>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</si>
  <si>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</si>
  <si>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</si>
  <si>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</si>
  <si>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</si>
  <si>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</si>
  <si>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</si>
  <si>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</si>
  <si>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</si>
  <si>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</si>
  <si>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</si>
  <si>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</si>
  <si>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</si>
  <si>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</si>
  <si>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</si>
  <si>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</si>
  <si>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</si>
  <si>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</si>
  <si>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</si>
  <si>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</si>
  <si>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</si>
  <si>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</si>
  <si>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</si>
  <si>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</si>
  <si>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</si>
  <si>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</si>
  <si>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</si>
  <si>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</si>
  <si>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</si>
  <si>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</si>
  <si>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</si>
  <si>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</si>
  <si>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</si>
  <si>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</si>
  <si>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</si>
  <si>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</si>
  <si>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</si>
  <si>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</si>
  <si>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</si>
  <si>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</si>
  <si>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</si>
  <si>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</si>
  <si>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</si>
  <si>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</si>
  <si>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</si>
  <si>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</si>
  <si>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</si>
  <si>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</si>
  <si>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</si>
  <si>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</si>
  <si>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</si>
  <si>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</si>
  <si>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</si>
  <si>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</si>
  <si>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</si>
  <si>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</si>
  <si>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</si>
  <si>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</si>
  <si>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</si>
  <si>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</si>
  <si>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</si>
  <si>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</si>
  <si>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</si>
  <si>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</si>
  <si>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</si>
  <si>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</si>
  <si>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</si>
  <si>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</si>
  <si>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</si>
  <si>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</si>
  <si>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</si>
  <si>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</si>
  <si>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</si>
  <si>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</si>
  <si>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</si>
  <si>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</si>
  <si>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</si>
  <si>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</si>
  <si>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</si>
  <si>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</si>
  <si>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</si>
  <si>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</si>
  <si>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</si>
  <si>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</si>
  <si>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</si>
  <si>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</si>
  <si>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</si>
  <si>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</si>
  <si>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</si>
  <si>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</si>
  <si>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</si>
  <si>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</si>
  <si>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</si>
  <si>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</si>
  <si>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</si>
  <si>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</si>
  <si>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</si>
  <si>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</si>
  <si>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</si>
  <si>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</si>
  <si>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</si>
  <si>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</si>
  <si>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</si>
  <si>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</si>
  <si>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</si>
  <si>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</si>
  <si>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</si>
  <si>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</si>
  <si>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</si>
  <si>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</si>
  <si>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</si>
  <si>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</si>
  <si>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</si>
  <si>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</si>
  <si>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</si>
  <si>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</si>
  <si>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</si>
  <si>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</si>
  <si>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</si>
  <si>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</si>
  <si>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</si>
  <si>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</si>
  <si>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</si>
  <si>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</si>
  <si>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</si>
  <si>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</si>
  <si>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</si>
  <si>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</si>
  <si>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</si>
  <si>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</si>
  <si>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</si>
  <si>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</si>
  <si>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</si>
  <si>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</si>
  <si>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</si>
  <si>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</si>
  <si>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</si>
  <si>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</si>
  <si>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</si>
  <si>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</si>
  <si>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</si>
  <si>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</si>
  <si>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</si>
  <si>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</si>
  <si>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</si>
  <si>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</si>
  <si>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</si>
  <si>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</si>
  <si>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</si>
  <si>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</si>
  <si>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</si>
  <si>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</si>
  <si>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</si>
  <si>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</si>
  <si>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</si>
  <si>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</si>
  <si>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</si>
  <si>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</si>
  <si>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</si>
  <si>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</si>
  <si>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</si>
  <si>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</si>
  <si>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</si>
  <si>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</si>
  <si>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</si>
  <si>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</si>
  <si>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</si>
  <si>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</si>
  <si>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</si>
  <si>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</si>
  <si>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</si>
  <si>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</si>
  <si>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</si>
  <si>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</si>
  <si>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</si>
  <si>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</si>
  <si>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</si>
  <si>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</si>
  <si>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</si>
  <si>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</si>
  <si>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</si>
  <si>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</si>
  <si>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</si>
  <si>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</si>
  <si>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</si>
  <si>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</si>
  <si>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</si>
  <si>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</si>
  <si>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</si>
  <si>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</si>
  <si>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</si>
  <si>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</si>
  <si>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</si>
  <si>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</si>
  <si>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</si>
  <si>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</si>
  <si>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</si>
  <si>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</si>
  <si>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</si>
  <si>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</si>
  <si>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</si>
  <si>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</si>
  <si>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</si>
  <si>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</si>
  <si>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</si>
  <si>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</si>
  <si>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</si>
  <si>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</si>
  <si>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</si>
  <si>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</si>
  <si>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</si>
  <si>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</si>
  <si>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</si>
  <si>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</si>
  <si>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</si>
  <si>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</si>
  <si>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</si>
  <si>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</si>
  <si>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</si>
  <si>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</si>
  <si>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</si>
  <si>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</si>
  <si>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</si>
  <si>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</si>
  <si>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</si>
  <si>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</si>
  <si>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</si>
  <si>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</si>
  <si>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</si>
  <si>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</si>
  <si>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</si>
  <si>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</si>
  <si>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</si>
  <si>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</si>
  <si>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</si>
  <si>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</si>
  <si>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</si>
  <si>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</si>
  <si>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</si>
  <si>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</si>
  <si>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</si>
  <si>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</si>
  <si>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</si>
  <si>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</si>
  <si>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</si>
  <si>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</si>
  <si>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</si>
  <si>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</si>
  <si>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</si>
  <si>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</si>
  <si>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</si>
  <si>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</si>
  <si>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</si>
  <si>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</si>
  <si>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</si>
  <si>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</si>
  <si>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</si>
  <si>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</si>
  <si>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</si>
  <si>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</si>
  <si>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</si>
  <si>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</si>
  <si>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</si>
  <si>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</si>
  <si>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</si>
  <si>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</si>
  <si>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</si>
  <si>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</si>
  <si>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</si>
  <si>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</si>
  <si>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</si>
  <si>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</si>
  <si>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</si>
  <si>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</si>
  <si>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</si>
  <si>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</si>
  <si>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</si>
  <si>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</si>
  <si>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</si>
  <si>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</si>
  <si>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</si>
  <si>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</si>
  <si>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</si>
  <si>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</si>
  <si>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</si>
  <si>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</si>
  <si>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</si>
  <si>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</si>
  <si>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</si>
  <si>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</si>
  <si>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</si>
  <si>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</si>
  <si>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</si>
  <si>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</si>
  <si>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</si>
  <si>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</si>
  <si>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</si>
  <si>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</si>
  <si>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</si>
  <si>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</si>
  <si>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</si>
  <si>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</si>
  <si>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</si>
  <si>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</si>
  <si>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</si>
  <si>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</si>
  <si>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</si>
  <si>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</si>
  <si>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</si>
  <si>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</si>
  <si>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</si>
  <si>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</si>
  <si>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</si>
  <si>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</si>
  <si>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</si>
  <si>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</si>
  <si>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</si>
  <si>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</si>
  <si>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</si>
  <si>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</si>
  <si>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</si>
  <si>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</si>
  <si>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</si>
  <si>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</si>
  <si>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</si>
  <si>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</si>
  <si>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</si>
  <si>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</si>
  <si>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</si>
  <si>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</si>
  <si>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</si>
  <si>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</si>
  <si>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</si>
  <si>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</si>
  <si>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</si>
  <si>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</si>
  <si>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</si>
  <si>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</si>
  <si>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</si>
  <si>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</si>
  <si>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</si>
  <si>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</si>
  <si>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</si>
  <si>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</si>
  <si>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</si>
  <si>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</si>
  <si>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</si>
  <si>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</si>
  <si>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</si>
  <si>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</si>
  <si>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</si>
  <si>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</si>
  <si>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</si>
  <si>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</si>
  <si>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</si>
  <si>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</si>
  <si>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</si>
  <si>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</si>
  <si>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</si>
  <si>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</si>
  <si>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</si>
  <si>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</si>
  <si>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</si>
  <si>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</si>
  <si>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</si>
  <si>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</si>
  <si>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</si>
  <si>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</si>
  <si>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</si>
  <si>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</si>
  <si>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</si>
  <si>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</si>
  <si>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</si>
  <si>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</si>
  <si>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</si>
  <si>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</si>
  <si>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</si>
  <si>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</si>
  <si>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</si>
  <si>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</si>
  <si>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</si>
  <si>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</si>
  <si>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</si>
  <si>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</si>
  <si>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</si>
  <si>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</si>
  <si>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</si>
  <si>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</si>
  <si>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</si>
  <si>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</si>
  <si>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</si>
  <si>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</si>
  <si>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</si>
  <si>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</si>
  <si>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</si>
  <si>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</si>
  <si>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</si>
  <si>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</si>
  <si>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</si>
  <si>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</si>
  <si>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</si>
  <si>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</si>
  <si>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</si>
  <si>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</si>
  <si>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</si>
  <si>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</si>
  <si>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</si>
  <si>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</si>
  <si>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</si>
  <si>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</si>
  <si>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</si>
  <si>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</si>
  <si>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</si>
  <si>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</si>
  <si>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</si>
  <si>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</si>
  <si>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</si>
  <si>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</si>
  <si>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</si>
  <si>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</si>
  <si>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</si>
  <si>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</si>
  <si>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</si>
  <si>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</si>
  <si>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</si>
  <si>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</si>
  <si>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</si>
  <si>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</si>
  <si>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</si>
  <si>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</si>
  <si>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</si>
  <si>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</si>
  <si>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</si>
  <si>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</si>
  <si>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</si>
  <si>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</si>
  <si>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</si>
  <si>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</si>
  <si>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</si>
  <si>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</si>
  <si>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</si>
  <si>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</si>
  <si>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</si>
  <si>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</si>
  <si>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</si>
  <si>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</si>
  <si>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</si>
  <si>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</si>
  <si>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</si>
  <si>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</si>
  <si>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</si>
  <si>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</si>
  <si>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</si>
  <si>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</si>
  <si>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</si>
  <si>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</si>
  <si>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</si>
  <si>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</si>
  <si>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</si>
  <si>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</si>
  <si>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</si>
  <si>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</si>
  <si>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</si>
  <si>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</si>
  <si>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</si>
  <si>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</si>
  <si>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</si>
  <si>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</si>
  <si>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</si>
  <si>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</si>
  <si>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</si>
  <si>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</si>
  <si>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</si>
  <si>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</si>
  <si>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</si>
  <si>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</si>
  <si>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</si>
  <si>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</si>
  <si>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</si>
  <si>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</si>
  <si>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</si>
  <si>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</si>
  <si>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</si>
  <si>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</si>
  <si>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</si>
  <si>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</si>
  <si>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</si>
  <si>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</si>
  <si>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</si>
  <si>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</si>
  <si>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</si>
  <si>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</si>
  <si>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</si>
  <si>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</si>
  <si>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</si>
  <si>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</si>
  <si>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</si>
  <si>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</si>
  <si>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</si>
  <si>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</si>
  <si>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</si>
  <si>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</si>
  <si>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</si>
  <si>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</si>
  <si>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</si>
  <si>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</si>
  <si>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</si>
  <si>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</si>
  <si>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</si>
  <si>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</si>
  <si>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</si>
  <si>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</si>
  <si>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</si>
  <si>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</si>
  <si>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</si>
  <si>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</si>
  <si>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</si>
  <si>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</si>
  <si>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</si>
  <si>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</si>
  <si>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</si>
  <si>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</si>
  <si>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</si>
  <si>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</si>
  <si>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</si>
  <si>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</si>
  <si>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</si>
  <si>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</si>
  <si>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</si>
  <si>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</si>
  <si>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</si>
  <si>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</si>
  <si>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</si>
  <si>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</si>
  <si>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</si>
  <si>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</si>
  <si>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</si>
  <si>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</si>
  <si>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</si>
  <si>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</si>
  <si>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</si>
  <si>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</si>
  <si>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</si>
  <si>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</si>
  <si>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</si>
  <si>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</si>
  <si>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</si>
  <si>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</si>
  <si>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</si>
  <si>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</si>
  <si>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</si>
  <si>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</si>
  <si>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</si>
  <si>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</si>
  <si>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</si>
  <si>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</si>
  <si>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</si>
  <si>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</si>
  <si>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</si>
  <si>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</si>
  <si>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</si>
  <si>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</si>
  <si>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</si>
  <si>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</si>
  <si>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</si>
  <si>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</si>
  <si>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</si>
  <si>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</si>
  <si>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</si>
  <si>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</si>
  <si>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</si>
  <si>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</si>
  <si>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</si>
  <si>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</si>
  <si>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</si>
  <si>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</si>
  <si>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</si>
  <si>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</si>
  <si>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</si>
  <si>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</si>
  <si>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</si>
  <si>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</si>
  <si>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</si>
  <si>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</si>
  <si>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</si>
  <si>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</si>
  <si>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</si>
  <si>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</si>
  <si>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</si>
  <si>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</si>
  <si>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</si>
  <si>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</si>
  <si>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</si>
  <si>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</si>
  <si>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</si>
  <si>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</si>
  <si>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</si>
  <si>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</si>
  <si>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</si>
  <si>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</si>
  <si>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</si>
  <si>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</si>
  <si>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</si>
  <si>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</si>
  <si>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</si>
  <si>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</si>
  <si>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</si>
  <si>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</si>
  <si>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</si>
  <si>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</si>
  <si>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</si>
  <si>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</si>
  <si>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</si>
  <si>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</si>
  <si>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</si>
  <si>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</si>
  <si>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</si>
  <si>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</si>
  <si>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</si>
  <si>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</si>
  <si>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</si>
  <si>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</si>
  <si>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</si>
  <si>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</si>
  <si>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</si>
  <si>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</si>
  <si>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</si>
  <si>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</si>
  <si>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</si>
  <si>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</si>
  <si>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</si>
  <si>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</si>
  <si>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</si>
  <si>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</si>
  <si>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</si>
  <si>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</si>
  <si>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</si>
  <si>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</si>
  <si>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</si>
  <si>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</si>
  <si>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</si>
  <si>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</si>
  <si>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</si>
  <si>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</si>
  <si>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</si>
  <si>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</si>
  <si>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</si>
  <si>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</si>
  <si>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</si>
  <si>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</si>
  <si>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</si>
  <si>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</si>
  <si>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</si>
  <si>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</si>
  <si>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</si>
  <si>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</si>
  <si>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</si>
  <si>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</si>
  <si>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</si>
  <si>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</si>
  <si>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</si>
  <si>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</si>
  <si>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</si>
  <si>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</si>
  <si>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</si>
  <si>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</si>
  <si>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</si>
  <si>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</si>
  <si>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</si>
  <si>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</si>
  <si>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</si>
  <si>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</si>
  <si>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</si>
  <si>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</si>
  <si>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</si>
  <si>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</si>
  <si>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</si>
  <si>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</si>
  <si>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</si>
  <si>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</si>
  <si>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</si>
  <si>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</si>
  <si>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</si>
  <si>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</si>
  <si>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</si>
  <si>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</si>
  <si>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</si>
  <si>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</si>
  <si>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</si>
  <si>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</si>
  <si>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</si>
  <si>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</si>
  <si>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</si>
  <si>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</si>
  <si>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</si>
  <si>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</si>
  <si>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</si>
  <si>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</si>
  <si>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</si>
  <si>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</si>
  <si>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</si>
  <si>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</si>
  <si>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</si>
  <si>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</si>
  <si>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</si>
  <si>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</si>
  <si>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</si>
  <si>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</si>
  <si>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</si>
  <si>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</si>
  <si>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</si>
  <si>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</si>
  <si>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</si>
  <si>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</si>
  <si>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</si>
  <si>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</si>
  <si>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</si>
  <si>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</si>
  <si>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</si>
  <si>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</si>
  <si>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</si>
  <si>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</si>
  <si>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</si>
  <si>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</si>
  <si>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</si>
  <si>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</si>
  <si>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</si>
  <si>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</si>
  <si>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</si>
  <si>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</si>
  <si>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</si>
  <si>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</si>
  <si>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</si>
  <si>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</si>
  <si>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</si>
  <si>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</si>
  <si>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</si>
  <si>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</si>
  <si>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</si>
  <si>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</si>
  <si>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</si>
  <si>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</si>
  <si>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</si>
  <si>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</si>
  <si>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</si>
  <si>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</si>
  <si>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</si>
  <si>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</si>
  <si>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</si>
  <si>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</si>
  <si>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</si>
  <si>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</si>
  <si>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</si>
  <si>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</si>
  <si>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</si>
  <si>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</si>
  <si>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</si>
  <si>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</si>
  <si>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</si>
  <si>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</si>
  <si>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</si>
  <si>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</si>
  <si>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</si>
  <si>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</si>
  <si>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</si>
  <si>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</si>
  <si>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</si>
  <si>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</si>
  <si>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</si>
  <si>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</si>
  <si>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</si>
  <si>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</si>
  <si>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</si>
  <si>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</si>
  <si>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</si>
  <si>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</si>
  <si>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</si>
  <si>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</si>
  <si>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</si>
  <si>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</si>
  <si>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</si>
  <si>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</si>
  <si>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</si>
  <si>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</si>
  <si>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</si>
  <si>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</si>
  <si>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</si>
  <si>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</si>
  <si>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</si>
  <si>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</si>
  <si>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</si>
  <si>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</si>
  <si>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</si>
  <si>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</si>
  <si>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</si>
  <si>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</si>
  <si>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</si>
  <si>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</si>
  <si>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</si>
  <si>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</si>
  <si>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</si>
  <si>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</si>
  <si>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</si>
  <si>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</si>
  <si>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</si>
  <si>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</si>
  <si>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</si>
  <si>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</si>
  <si>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</si>
  <si>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</si>
  <si>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</si>
  <si>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</si>
  <si>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</si>
  <si>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</si>
  <si>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</si>
  <si>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</si>
  <si>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</si>
  <si>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</si>
  <si>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</si>
  <si>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</si>
  <si>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</si>
  <si>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</si>
  <si>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</si>
  <si>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</si>
  <si>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</si>
  <si>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</si>
  <si>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</si>
  <si>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</si>
  <si>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</si>
  <si>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</si>
  <si>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</si>
  <si>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</si>
  <si>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</si>
  <si>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</si>
  <si>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</si>
  <si>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</si>
  <si>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</si>
  <si>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</si>
  <si>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</si>
  <si>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</si>
  <si>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</si>
  <si>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</si>
  <si>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</si>
  <si>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</si>
  <si>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</si>
  <si>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</si>
  <si>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</si>
  <si>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</si>
  <si>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</si>
  <si>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</si>
  <si>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</si>
  <si>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</si>
  <si>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</si>
  <si>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</si>
  <si>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</si>
  <si>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</si>
  <si>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</si>
  <si>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</si>
  <si>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</si>
  <si>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</si>
  <si>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</si>
  <si>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</si>
  <si>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</si>
  <si>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</si>
  <si>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</si>
  <si>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</si>
  <si>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</si>
  <si>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</si>
  <si>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</si>
  <si>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</si>
  <si>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</si>
  <si>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</si>
  <si>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</si>
  <si>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</si>
  <si>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</si>
  <si>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</si>
  <si>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</si>
  <si>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</si>
  <si>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</si>
  <si>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</si>
  <si>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</si>
  <si>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</si>
  <si>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</si>
  <si>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</si>
  <si>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</si>
  <si>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</si>
  <si>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</si>
  <si>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</si>
  <si>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</si>
  <si>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</si>
  <si>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</si>
  <si>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</si>
  <si>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</si>
  <si>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</si>
  <si>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</si>
  <si>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</si>
  <si>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</si>
  <si>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</si>
  <si>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</si>
  <si>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</si>
  <si>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</si>
  <si>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</si>
  <si>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</si>
  <si>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</si>
  <si>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</si>
  <si>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</si>
  <si>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</si>
  <si>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</si>
  <si>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</si>
  <si>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</si>
  <si>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</si>
  <si>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</si>
  <si>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</si>
  <si>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</si>
  <si>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</si>
  <si>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</si>
  <si>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</si>
  <si>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</si>
  <si>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</si>
  <si>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</si>
  <si>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</si>
  <si>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</si>
  <si>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</si>
  <si>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</si>
  <si>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</si>
  <si>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</si>
  <si>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</si>
  <si>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</si>
  <si>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</si>
  <si>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</si>
  <si>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</si>
  <si>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</si>
  <si>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</si>
  <si>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</si>
  <si>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</si>
  <si>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</si>
  <si>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</si>
  <si>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</si>
  <si>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</si>
  <si>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</si>
  <si>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</si>
  <si>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</si>
  <si>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</si>
  <si>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</si>
  <si>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</si>
  <si>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</si>
  <si>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</si>
  <si>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</si>
  <si>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</si>
  <si>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</si>
  <si>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</si>
  <si>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</si>
  <si>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</si>
  <si>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</si>
  <si>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</si>
  <si>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</si>
  <si>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</si>
  <si>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</si>
  <si>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</si>
  <si>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</si>
  <si>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</si>
  <si>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</si>
  <si>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</si>
  <si>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</si>
  <si>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</si>
  <si>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</si>
  <si>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</si>
  <si>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</si>
  <si>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</si>
  <si>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</si>
  <si>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</si>
  <si>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</si>
  <si>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</si>
  <si>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</si>
  <si>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</si>
  <si>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</si>
  <si>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</si>
  <si>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</si>
  <si>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</si>
  <si>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</si>
  <si>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</si>
  <si>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</si>
  <si>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</si>
  <si>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</si>
  <si>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</si>
  <si>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</si>
  <si>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</si>
  <si>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</si>
  <si>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</si>
  <si>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</si>
  <si>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</si>
  <si>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</si>
  <si>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</si>
  <si>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</si>
  <si>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</si>
  <si>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</si>
  <si>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</si>
  <si>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</si>
  <si>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</si>
  <si>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</si>
  <si>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</si>
  <si>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</si>
  <si>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</si>
  <si>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</si>
  <si>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</si>
  <si>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</si>
  <si>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</si>
  <si>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</si>
  <si>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</si>
  <si>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</si>
  <si>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</si>
  <si>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</si>
  <si>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</si>
  <si>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</si>
  <si>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</si>
  <si>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</si>
  <si>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</si>
  <si>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</si>
  <si>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</si>
  <si>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</si>
  <si>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</si>
  <si>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</si>
  <si>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</si>
  <si>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</si>
  <si>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</si>
  <si>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</si>
  <si>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</si>
  <si>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</si>
  <si>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</si>
  <si>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</si>
  <si>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</si>
  <si>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</si>
  <si>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</si>
  <si>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</si>
  <si>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</si>
  <si>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</si>
  <si>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</si>
  <si>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</si>
  <si>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</si>
  <si>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</si>
  <si>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</si>
  <si>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</si>
  <si>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</si>
  <si>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</si>
  <si>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</si>
  <si>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</si>
  <si>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</si>
  <si>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</si>
  <si>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</si>
  <si>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</si>
  <si>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</si>
  <si>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</si>
  <si>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</si>
  <si>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</si>
  <si>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</si>
  <si>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</si>
  <si>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</si>
  <si>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</si>
  <si>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</si>
  <si>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</si>
  <si>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</si>
  <si>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</si>
  <si>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</si>
  <si>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</si>
  <si>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</si>
  <si>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</si>
  <si>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</si>
  <si>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</si>
  <si>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</si>
  <si>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</si>
  <si>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</si>
  <si>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</si>
  <si>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</si>
  <si>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</si>
  <si>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</si>
  <si>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</si>
  <si>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</si>
  <si>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</si>
  <si>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</si>
  <si>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</si>
  <si>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</si>
  <si>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</si>
  <si>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</si>
  <si>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</si>
  <si>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</si>
  <si>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</si>
  <si>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</si>
  <si>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</si>
  <si>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</si>
  <si>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</si>
  <si>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</si>
  <si>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</si>
  <si>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</si>
  <si>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</si>
  <si>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</si>
  <si>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</si>
  <si>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</si>
  <si>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</si>
  <si>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</si>
  <si>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</si>
  <si>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</si>
  <si>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</si>
  <si>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</si>
  <si>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</si>
  <si>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</si>
  <si>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</si>
  <si>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</si>
  <si>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</si>
  <si>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</si>
  <si>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</si>
  <si>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</si>
  <si>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</si>
  <si>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</si>
  <si>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</si>
  <si>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</si>
  <si>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</si>
  <si>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</si>
  <si>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</si>
  <si>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</si>
  <si>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</si>
  <si>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</si>
  <si>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</si>
  <si>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</si>
  <si>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</si>
  <si>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</si>
  <si>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</si>
  <si>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</si>
  <si>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</si>
  <si>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</si>
  <si>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</si>
  <si>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</si>
  <si>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</si>
  <si>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</si>
  <si>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</si>
  <si>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</si>
  <si>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</si>
  <si>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</si>
  <si>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</si>
  <si>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</si>
  <si>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</si>
  <si>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</si>
  <si>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</si>
  <si>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</si>
  <si>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</si>
  <si>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</si>
  <si>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</si>
  <si>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</si>
  <si>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</si>
  <si>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</si>
  <si>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</si>
  <si>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</si>
  <si>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</si>
  <si>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</si>
  <si>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</si>
  <si>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</si>
  <si>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</si>
  <si>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</si>
  <si>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</si>
  <si>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</si>
  <si>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</si>
  <si>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</si>
  <si>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</si>
  <si>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</si>
  <si>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</si>
  <si>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</si>
  <si>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</si>
  <si>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</si>
  <si>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</si>
  <si>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</si>
  <si>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</si>
  <si>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</si>
  <si>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</si>
  <si>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</si>
  <si>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</si>
  <si>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</si>
  <si>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</si>
  <si>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</si>
  <si>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</si>
  <si>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</si>
  <si>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</si>
  <si>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</si>
  <si>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</si>
  <si>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</si>
  <si>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</si>
  <si>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</si>
  <si>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</si>
  <si>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</si>
  <si>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</si>
  <si>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</si>
  <si>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</si>
  <si>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</si>
  <si>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</si>
  <si>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</si>
  <si>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</si>
  <si>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</si>
  <si>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</si>
  <si>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</si>
  <si>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</si>
  <si>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</si>
  <si>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</si>
  <si>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</si>
  <si>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</si>
  <si>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</si>
  <si>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</si>
  <si>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</si>
  <si>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</si>
  <si>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</si>
  <si>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</si>
  <si>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</si>
  <si>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</si>
  <si>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</si>
  <si>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</si>
  <si>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</si>
  <si>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</si>
  <si>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</si>
  <si>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</si>
  <si>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</si>
  <si>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</si>
  <si>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</si>
  <si>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</si>
  <si>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</si>
  <si>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</si>
  <si>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</si>
  <si>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</si>
  <si>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</si>
  <si>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</si>
  <si>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</si>
  <si>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</si>
  <si>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</si>
  <si>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</si>
  <si>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</si>
  <si>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</si>
  <si>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</si>
  <si>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</si>
  <si>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</si>
  <si>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</si>
  <si>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</si>
  <si>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</si>
  <si>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</si>
  <si>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</si>
  <si>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</si>
  <si>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</si>
  <si>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</si>
  <si>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</si>
  <si>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</si>
  <si>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</si>
  <si>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</si>
  <si>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</si>
  <si>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</si>
  <si>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</si>
  <si>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</si>
  <si>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</si>
  <si>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</si>
  <si>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</si>
  <si>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</si>
  <si>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</si>
  <si>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</si>
  <si>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</si>
  <si>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</si>
  <si>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</si>
  <si>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</si>
  <si>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</si>
  <si>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</si>
  <si>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</si>
  <si>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</si>
  <si>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</si>
  <si>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</si>
  <si>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</si>
  <si>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</si>
  <si>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</si>
  <si>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</si>
  <si>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</si>
  <si>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</si>
  <si>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</si>
  <si>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</si>
  <si>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</si>
  <si>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</si>
  <si>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</si>
  <si>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</si>
  <si>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</si>
  <si>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</si>
  <si>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</si>
  <si>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</si>
  <si>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</si>
  <si>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</si>
  <si>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</si>
  <si>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</si>
  <si>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</si>
  <si>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</si>
  <si>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</si>
  <si>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</si>
  <si>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</si>
  <si>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</si>
  <si>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</si>
  <si>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</si>
  <si>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</si>
  <si>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</si>
  <si>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</si>
  <si>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</si>
  <si>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</si>
  <si>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</si>
  <si>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</si>
  <si>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</si>
  <si>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</si>
  <si>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</si>
  <si>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</si>
  <si>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</si>
  <si>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</si>
  <si>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</si>
  <si>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</si>
  <si>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</si>
  <si>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</si>
  <si>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</si>
  <si>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</si>
  <si>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</si>
  <si>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</si>
  <si>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</si>
  <si>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</si>
  <si>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</si>
  <si>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</si>
  <si>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</si>
  <si>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</si>
  <si>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</si>
  <si>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</si>
  <si>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</si>
  <si>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</si>
  <si>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</si>
  <si>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</si>
  <si>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</si>
  <si>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</si>
  <si>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</si>
  <si>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</si>
  <si>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</si>
  <si>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</si>
  <si>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</si>
  <si>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</si>
  <si>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</si>
  <si>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</si>
  <si>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</si>
  <si>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</si>
  <si>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</si>
  <si>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</si>
  <si>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</si>
  <si>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</si>
  <si>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</si>
  <si>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</si>
  <si>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</si>
  <si>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</si>
  <si>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</si>
  <si>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</si>
  <si>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</si>
  <si>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</si>
  <si>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</si>
  <si>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</si>
  <si>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</si>
  <si>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</si>
  <si>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</si>
  <si>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</si>
  <si>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</si>
  <si>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</si>
  <si>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</si>
  <si>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</si>
  <si>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</si>
  <si>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</si>
  <si>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</si>
  <si>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</si>
  <si>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</si>
  <si>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</si>
  <si>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</si>
  <si>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</si>
  <si>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</si>
  <si>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</si>
  <si>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</si>
  <si>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</si>
  <si>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</si>
  <si>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</si>
  <si>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</si>
  <si>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</si>
  <si>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</si>
  <si>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</si>
  <si>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</si>
  <si>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</si>
  <si>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</si>
  <si>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</si>
  <si>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</si>
  <si>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</si>
  <si>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</si>
  <si>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</si>
  <si>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</si>
  <si>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</si>
  <si>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</si>
  <si>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</si>
  <si>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</si>
  <si>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</si>
  <si>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</si>
  <si>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</si>
  <si>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</si>
  <si>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</si>
  <si>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</si>
  <si>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</si>
  <si>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</si>
  <si>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</si>
  <si>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</si>
  <si>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</si>
  <si>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</si>
  <si>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</si>
  <si>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</si>
  <si>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</si>
  <si>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</si>
  <si>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</si>
  <si>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</si>
  <si>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</si>
  <si>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</si>
  <si>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</si>
  <si>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</si>
  <si>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</si>
  <si>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</si>
  <si>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</si>
  <si>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</si>
  <si>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</si>
  <si>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</si>
  <si>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</si>
  <si>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</si>
  <si>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</si>
  <si>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</si>
  <si>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</si>
  <si>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</si>
  <si>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</si>
  <si>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</si>
  <si>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</si>
  <si>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</si>
  <si>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</si>
  <si>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</si>
  <si>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</si>
  <si>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</si>
  <si>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</si>
  <si>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</si>
  <si>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</si>
  <si>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</si>
  <si>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</si>
  <si>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</si>
  <si>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</si>
  <si>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</si>
  <si>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</si>
  <si>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</si>
  <si>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</si>
  <si>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</si>
  <si>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</si>
  <si>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</si>
  <si>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</si>
  <si>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</si>
  <si>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</si>
  <si>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</si>
  <si>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</si>
  <si>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</si>
  <si>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</si>
  <si>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</si>
  <si>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</si>
  <si>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</si>
  <si>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</si>
  <si>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</si>
  <si>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</si>
  <si>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</si>
  <si>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</si>
  <si>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</si>
  <si>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</si>
  <si>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</si>
  <si>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</si>
  <si>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</si>
  <si>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</si>
  <si>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</si>
  <si>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</si>
  <si>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</si>
  <si>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</si>
  <si>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</si>
  <si>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</si>
  <si>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</si>
  <si>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</si>
  <si>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</si>
  <si>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</si>
  <si>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</si>
  <si>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</si>
  <si>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</si>
  <si>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</si>
  <si>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</si>
  <si>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</si>
  <si>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</si>
  <si>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</si>
  <si>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</si>
  <si>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</si>
  <si>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</si>
  <si>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</si>
  <si>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</si>
  <si>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</si>
  <si>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</si>
  <si>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</si>
  <si>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</si>
  <si>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</si>
  <si>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</si>
  <si>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</si>
  <si>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</si>
  <si>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</si>
  <si>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</si>
  <si>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</si>
  <si>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</si>
  <si>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</si>
  <si>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</si>
  <si>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</si>
  <si>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</si>
  <si>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</si>
  <si>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</si>
  <si>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</si>
  <si>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</si>
  <si>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</si>
  <si>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</si>
  <si>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</si>
  <si>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</si>
  <si>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</si>
  <si>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</si>
  <si>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</si>
  <si>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</si>
  <si>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</si>
  <si>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</si>
  <si>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</si>
  <si>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</si>
  <si>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</si>
  <si>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</si>
  <si>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</si>
  <si>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</si>
  <si>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</si>
  <si>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</si>
  <si>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</si>
  <si>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</si>
  <si>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</si>
  <si>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</si>
  <si>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</si>
  <si>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</si>
  <si>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</si>
  <si>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</si>
  <si>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</si>
  <si>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</si>
  <si>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</si>
  <si>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</si>
  <si>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</si>
  <si>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</si>
  <si>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</si>
  <si>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</si>
  <si>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</si>
  <si>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</si>
  <si>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</si>
  <si>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</si>
  <si>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</si>
  <si>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</si>
  <si>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</si>
  <si>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</si>
  <si>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</si>
  <si>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</si>
  <si>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</si>
  <si>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</si>
  <si>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</si>
  <si>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</si>
  <si>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</si>
  <si>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</si>
  <si>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</si>
  <si>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</si>
  <si>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</si>
  <si>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</si>
  <si>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</si>
  <si>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</si>
  <si>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</si>
  <si>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</si>
  <si>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</si>
  <si>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</si>
  <si>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</si>
  <si>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</si>
  <si>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</si>
  <si>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</si>
  <si>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</si>
  <si>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</si>
  <si>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</si>
  <si>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</si>
  <si>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</si>
  <si>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</si>
  <si>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</si>
  <si>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</si>
  <si>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</si>
  <si>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</si>
  <si>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</si>
  <si>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</si>
  <si>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</si>
  <si>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</si>
  <si>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</si>
  <si>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</si>
  <si>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</si>
  <si>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</si>
  <si>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</si>
  <si>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</si>
  <si>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</si>
  <si>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</si>
  <si>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</si>
  <si>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</si>
  <si>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</si>
  <si>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</si>
  <si>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</si>
  <si>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</si>
  <si>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</si>
  <si>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</si>
  <si>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</si>
  <si>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</si>
  <si>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</si>
  <si>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</si>
  <si>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</si>
  <si>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</si>
  <si>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</si>
  <si>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</si>
  <si>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</si>
  <si>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</si>
  <si>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</si>
  <si>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</si>
  <si>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</si>
  <si>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</si>
  <si>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</si>
  <si>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</si>
  <si>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</si>
  <si>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</si>
  <si>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</si>
  <si>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</si>
  <si>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</si>
  <si>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</si>
  <si>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</si>
  <si>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</si>
  <si>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</si>
  <si>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</si>
  <si>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</si>
  <si>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</si>
  <si>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</si>
  <si>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</si>
  <si>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</si>
  <si>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</si>
  <si>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</si>
  <si>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</si>
  <si>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</si>
  <si>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</si>
  <si>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</si>
  <si>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</si>
  <si>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</si>
  <si>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</si>
  <si>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</si>
  <si>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</si>
  <si>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</si>
  <si>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</si>
  <si>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</si>
  <si>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</si>
  <si>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</si>
  <si>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</si>
  <si>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</si>
  <si>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</si>
  <si>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</si>
  <si>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</si>
  <si>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</si>
  <si>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</si>
  <si>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</si>
  <si>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</si>
  <si>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</si>
  <si>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</si>
  <si>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</si>
  <si>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</si>
  <si>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</si>
  <si>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</si>
  <si>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</si>
  <si>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</si>
  <si>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</si>
  <si>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</si>
  <si>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</si>
  <si>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</si>
  <si>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</si>
  <si>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</si>
  <si>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</si>
  <si>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</si>
  <si>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</si>
  <si>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</si>
  <si>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</si>
  <si>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</si>
  <si>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</si>
  <si>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</si>
  <si>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</si>
  <si>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</si>
  <si>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</si>
  <si>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</si>
  <si>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</si>
  <si>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</si>
  <si>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</si>
  <si>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</si>
  <si>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</si>
  <si>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</si>
  <si>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</si>
  <si>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</si>
  <si>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</si>
  <si>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</si>
  <si>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</si>
  <si>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</si>
  <si>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</si>
  <si>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</si>
  <si>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</si>
  <si>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</si>
  <si>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</si>
  <si>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</si>
  <si>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</si>
  <si>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</si>
  <si>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</si>
  <si>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</si>
  <si>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</si>
  <si>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</si>
  <si>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</si>
  <si>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</si>
  <si>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</si>
  <si>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</si>
  <si>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</si>
  <si>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</si>
  <si>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</si>
  <si>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</si>
  <si>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</si>
  <si>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</si>
  <si>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</si>
  <si>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</si>
  <si>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</si>
  <si>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</si>
  <si>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</si>
  <si>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</si>
  <si>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</si>
  <si>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</si>
  <si>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</si>
  <si>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</si>
  <si>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</si>
  <si>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</si>
  <si>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</si>
  <si>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</si>
  <si>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</si>
  <si>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</si>
  <si>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</si>
  <si>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</si>
  <si>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</si>
  <si>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</si>
  <si>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</si>
  <si>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</si>
  <si>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</si>
  <si>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</si>
  <si>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</si>
  <si>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</si>
  <si>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</si>
  <si>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</si>
  <si>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</si>
  <si>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</si>
  <si>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</si>
  <si>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</si>
  <si>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</si>
  <si>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</si>
  <si>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</si>
  <si>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</si>
  <si>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</si>
  <si>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</si>
  <si>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</si>
  <si>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</si>
  <si>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</si>
  <si>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</si>
  <si>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</si>
  <si>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</si>
  <si>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</si>
  <si>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</si>
  <si>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</si>
  <si>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</si>
  <si>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</si>
  <si>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</si>
  <si>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</si>
  <si>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</si>
  <si>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</si>
  <si>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</si>
  <si>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</si>
  <si>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</si>
  <si>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</si>
  <si>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</si>
  <si>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</si>
  <si>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</si>
  <si>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</si>
  <si>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</si>
  <si>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</si>
  <si>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</si>
  <si>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</si>
  <si>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</si>
  <si>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</si>
  <si>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</si>
  <si>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</si>
  <si>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</si>
  <si>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</si>
  <si>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</si>
  <si>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</si>
  <si>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</si>
  <si>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</si>
  <si>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</si>
  <si>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</si>
  <si>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</si>
  <si>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</si>
  <si>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</si>
  <si>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</si>
  <si>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</si>
  <si>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</si>
  <si>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</si>
  <si>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</si>
  <si>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</si>
  <si>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</si>
  <si>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</si>
  <si>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</si>
  <si>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</si>
  <si>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</si>
  <si>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</si>
  <si>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</si>
  <si>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</si>
  <si>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</si>
  <si>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</si>
  <si>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</si>
  <si>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</si>
  <si>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</si>
  <si>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</si>
  <si>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</si>
  <si>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</si>
  <si>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</si>
  <si>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</si>
  <si>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</si>
  <si>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</si>
  <si>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</si>
  <si>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</si>
  <si>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</si>
  <si>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</si>
  <si>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</si>
  <si>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</si>
  <si>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</si>
  <si>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</si>
  <si>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</si>
  <si>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</si>
  <si>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</si>
  <si>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</si>
  <si>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</si>
  <si>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</si>
  <si>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</si>
  <si>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</si>
  <si>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</si>
  <si>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</si>
  <si>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</si>
  <si>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</si>
  <si>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</si>
  <si>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</si>
  <si>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</si>
  <si>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</si>
  <si>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</si>
  <si>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</si>
  <si>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</si>
  <si>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</si>
  <si>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</si>
  <si>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</si>
  <si>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</si>
  <si>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</si>
  <si>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</si>
  <si>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</si>
  <si>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</si>
  <si>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</si>
  <si>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</si>
  <si>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</si>
  <si>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</si>
  <si>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</si>
  <si>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</si>
  <si>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</si>
  <si>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</si>
  <si>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</si>
  <si>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</si>
  <si>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</si>
  <si>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</si>
  <si>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</si>
  <si>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</si>
  <si>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</si>
  <si>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</si>
  <si>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</si>
  <si>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</si>
  <si>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</si>
  <si>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</si>
  <si>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</si>
  <si>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</si>
  <si>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</si>
  <si>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</si>
  <si>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</si>
  <si>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</si>
  <si>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</si>
  <si>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</si>
  <si>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</si>
  <si>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</si>
  <si>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</si>
  <si>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</si>
  <si>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</si>
  <si>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</si>
  <si>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</si>
  <si>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</si>
  <si>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</si>
  <si>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</si>
  <si>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</si>
  <si>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</si>
  <si>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</si>
  <si>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</si>
  <si>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</si>
  <si>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</si>
  <si>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</si>
  <si>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</si>
  <si>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</si>
  <si>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</si>
  <si>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</si>
  <si>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</si>
  <si>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</si>
  <si>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</si>
  <si>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</si>
  <si>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</si>
  <si>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</si>
  <si>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</si>
  <si>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</si>
  <si>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</si>
  <si>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</si>
  <si>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</si>
  <si>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</si>
  <si>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</si>
  <si>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</si>
  <si>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</si>
  <si>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</si>
  <si>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</si>
  <si>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</si>
  <si>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</si>
  <si>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</si>
  <si>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</si>
  <si>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</si>
  <si>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</si>
  <si>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</si>
  <si>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</si>
  <si>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</si>
  <si>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</si>
  <si>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</si>
  <si>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</si>
  <si>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</si>
  <si>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</si>
  <si>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</si>
  <si>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</si>
  <si>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</si>
  <si>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</si>
  <si>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</si>
  <si>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</si>
  <si>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</si>
  <si>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</si>
  <si>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</si>
  <si>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</si>
  <si>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</si>
  <si>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</si>
  <si>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</si>
  <si>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</si>
  <si>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</si>
  <si>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</si>
  <si>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</si>
  <si>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</si>
  <si>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</si>
  <si>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</si>
  <si>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</si>
  <si>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</si>
  <si>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</si>
  <si>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</si>
  <si>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</si>
  <si>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</si>
  <si>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</si>
  <si>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</si>
  <si>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</si>
  <si>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</si>
  <si>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</si>
  <si>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</si>
  <si>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</si>
  <si>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</si>
  <si>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</si>
  <si>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</si>
  <si>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</si>
  <si>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</si>
  <si>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</si>
  <si>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</si>
  <si>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</si>
  <si>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</si>
  <si>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</si>
  <si>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</si>
  <si>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</si>
  <si>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</si>
  <si>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</si>
  <si>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</si>
  <si>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</si>
  <si>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</si>
  <si>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</si>
  <si>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</si>
  <si>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</si>
  <si>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</si>
  <si>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</si>
  <si>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</si>
  <si>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</si>
  <si>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</si>
  <si>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</si>
  <si>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</si>
  <si>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</si>
  <si>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</si>
  <si>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</si>
  <si>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</si>
  <si>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</si>
  <si>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</si>
  <si>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</si>
  <si>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</si>
  <si>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</si>
  <si>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</si>
  <si>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</si>
  <si>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</si>
  <si>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</si>
  <si>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</si>
  <si>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</si>
  <si>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</si>
  <si>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</si>
  <si>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</si>
  <si>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</si>
  <si>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</si>
  <si>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</si>
  <si>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</si>
  <si>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</si>
  <si>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</si>
  <si>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</si>
  <si>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</si>
  <si>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</si>
  <si>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</si>
  <si>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</si>
  <si>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</si>
  <si>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</si>
  <si>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</si>
  <si>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</si>
  <si>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</si>
  <si>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</si>
  <si>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</si>
  <si>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</si>
  <si>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</si>
  <si>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</si>
  <si>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</si>
  <si>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</si>
  <si>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</si>
  <si>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</si>
  <si>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</si>
  <si>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</si>
  <si>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</si>
  <si>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</si>
  <si>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</si>
  <si>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</si>
  <si>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</si>
  <si>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</si>
  <si>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</si>
  <si>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</si>
  <si>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</si>
  <si>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</si>
  <si>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</si>
  <si>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</si>
  <si>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</si>
  <si>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</si>
  <si>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</si>
  <si>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</si>
  <si>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</si>
  <si>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</si>
  <si>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</si>
  <si>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</si>
  <si>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</si>
  <si>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</si>
  <si>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</si>
  <si>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</si>
  <si>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</si>
  <si>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</si>
  <si>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</si>
  <si>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</si>
  <si>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</si>
  <si>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</si>
  <si>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</si>
  <si>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</si>
  <si>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</si>
  <si>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</si>
  <si>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</si>
  <si>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</si>
  <si>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</si>
  <si>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</si>
  <si>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</si>
  <si>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</si>
  <si>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</si>
  <si>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</si>
  <si>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</si>
  <si>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</si>
  <si>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</si>
  <si>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</si>
  <si>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</si>
  <si>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</si>
  <si>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</si>
  <si>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</si>
  <si>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</si>
  <si>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</si>
  <si>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</si>
  <si>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</si>
  <si>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</si>
  <si>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</si>
  <si>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</si>
  <si>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</si>
  <si>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</si>
  <si>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</si>
  <si>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</si>
  <si>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</si>
  <si>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</si>
  <si>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</si>
  <si>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</si>
  <si>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</si>
  <si>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</si>
  <si>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</si>
  <si>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</si>
  <si>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</si>
  <si>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</si>
  <si>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</si>
  <si>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</si>
  <si>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</si>
  <si>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</si>
  <si>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</si>
  <si>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</si>
  <si>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</si>
  <si>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</si>
  <si>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</si>
  <si>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</si>
  <si>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</si>
  <si>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</si>
  <si>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</si>
  <si>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</si>
  <si>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</si>
  <si>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</si>
  <si>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</si>
  <si>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</si>
  <si>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</si>
  <si>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</si>
  <si>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</si>
  <si>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</si>
  <si>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</si>
  <si>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</si>
  <si>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</si>
  <si>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</si>
  <si>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</si>
  <si>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</si>
  <si>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</si>
  <si>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</si>
  <si>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</si>
  <si>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</si>
  <si>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</si>
  <si>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</si>
  <si>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</si>
  <si>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</si>
  <si>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</si>
  <si>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</si>
  <si>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</si>
  <si>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</si>
  <si>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</si>
  <si>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</si>
  <si>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</si>
  <si>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</si>
  <si>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</si>
  <si>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</si>
  <si>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</si>
  <si>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</si>
  <si>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</si>
  <si>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</si>
  <si>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</si>
  <si>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</si>
  <si>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</si>
  <si>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</si>
  <si>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</si>
  <si>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</si>
  <si>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</si>
  <si>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</si>
  <si>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</si>
  <si>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</si>
  <si>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</si>
  <si>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</si>
  <si>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</si>
  <si>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</si>
  <si>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</si>
  <si>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</si>
  <si>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</si>
  <si>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</si>
  <si>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</si>
  <si>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</si>
  <si>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</si>
  <si>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</si>
  <si>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</si>
  <si>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</si>
  <si>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</si>
  <si>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</si>
  <si>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</si>
  <si>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</si>
  <si>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</si>
  <si>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</si>
  <si>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</si>
  <si>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</si>
  <si>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</si>
  <si>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</si>
  <si>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</si>
  <si>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</si>
  <si>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</si>
  <si>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</si>
  <si>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</si>
  <si>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</si>
  <si>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</si>
  <si>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</si>
  <si>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</si>
  <si>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</si>
  <si>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</si>
  <si>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</si>
  <si>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</si>
  <si>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</si>
  <si>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</si>
  <si>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</si>
  <si>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</si>
  <si>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</si>
  <si>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</si>
  <si>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</si>
  <si>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</si>
  <si>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</si>
  <si>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</si>
  <si>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</si>
  <si>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</si>
  <si>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</si>
  <si>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</si>
  <si>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</si>
  <si>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</si>
  <si>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</si>
  <si>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</si>
  <si>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</si>
  <si>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</si>
  <si>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</si>
  <si>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</si>
  <si>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</si>
  <si>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</si>
  <si>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</si>
  <si>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</si>
  <si>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</si>
  <si>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</si>
  <si>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</si>
  <si>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</si>
  <si>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</si>
  <si>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</si>
  <si>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</si>
  <si>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</si>
  <si>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</si>
  <si>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</si>
  <si>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</si>
  <si>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</si>
  <si>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</si>
  <si>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</si>
  <si>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</si>
  <si>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</si>
  <si>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</si>
  <si>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</si>
  <si>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</si>
  <si>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</si>
  <si>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</si>
  <si>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</si>
  <si>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</si>
  <si>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</si>
  <si>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</si>
  <si>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</si>
  <si>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</si>
  <si>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</si>
  <si>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</si>
  <si>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</si>
  <si>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</si>
  <si>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</si>
  <si>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</si>
  <si>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</si>
  <si>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</si>
  <si>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</si>
  <si>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</si>
  <si>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</si>
  <si>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</si>
  <si>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</si>
  <si>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</si>
  <si>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</si>
  <si>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</si>
  <si>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</si>
  <si>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</si>
  <si>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</si>
  <si>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</si>
  <si>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</si>
  <si>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</si>
  <si>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</si>
  <si>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</si>
  <si>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</si>
  <si>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</si>
  <si>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</si>
  <si>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</si>
  <si>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</si>
  <si>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</si>
  <si>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</si>
  <si>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</si>
  <si>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</si>
  <si>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</si>
  <si>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</si>
  <si>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</si>
  <si>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</si>
  <si>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</si>
  <si>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</si>
  <si>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</si>
  <si>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</si>
  <si>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</si>
  <si>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</si>
  <si>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</si>
  <si>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</si>
  <si>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</si>
  <si>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</si>
  <si>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</si>
  <si>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</si>
  <si>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</si>
  <si>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</si>
  <si>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</si>
  <si>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</si>
  <si>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</si>
  <si>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</si>
  <si>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</si>
  <si>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</si>
  <si>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</si>
  <si>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</si>
  <si>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</si>
  <si>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</si>
  <si>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</si>
  <si>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</si>
  <si>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</si>
  <si>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</si>
  <si>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</si>
  <si>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</si>
  <si>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</si>
  <si>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</si>
  <si>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</si>
  <si>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</si>
  <si>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</si>
  <si>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</si>
  <si>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</si>
  <si>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</si>
  <si>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</si>
  <si>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</si>
  <si>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</si>
  <si>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</si>
  <si>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</si>
  <si>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</si>
  <si>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</si>
  <si>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</si>
  <si>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</si>
  <si>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</si>
  <si>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</si>
  <si>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</si>
  <si>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</si>
  <si>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</si>
  <si>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</si>
  <si>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</si>
  <si>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</si>
  <si>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</si>
  <si>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</si>
  <si>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</si>
  <si>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</si>
  <si>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</si>
  <si>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</si>
  <si>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</si>
  <si>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</si>
  <si>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</si>
  <si>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</si>
  <si>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</si>
  <si>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</si>
  <si>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</si>
  <si>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</si>
  <si>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</si>
  <si>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</si>
  <si>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</si>
  <si>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</si>
  <si>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</si>
  <si>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</si>
  <si>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</si>
  <si>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</si>
  <si>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</si>
  <si>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</si>
  <si>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</si>
  <si>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</si>
  <si>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</si>
  <si>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</si>
  <si>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</si>
  <si>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</si>
  <si>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</si>
  <si>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</si>
  <si>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</si>
  <si>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</si>
  <si>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</si>
  <si>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</si>
  <si>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</si>
  <si>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</si>
  <si>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</si>
  <si>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</si>
  <si>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</si>
  <si>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</si>
  <si>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</si>
  <si>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</si>
  <si>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</si>
  <si>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</si>
  <si>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</si>
  <si>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</si>
  <si>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</si>
  <si>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</si>
  <si>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</si>
  <si>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</si>
  <si>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</si>
  <si>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</si>
  <si>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</si>
  <si>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</si>
  <si>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</si>
  <si>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</si>
  <si>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</si>
  <si>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</si>
  <si>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</si>
  <si>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</si>
  <si>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</si>
  <si>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</si>
  <si>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</si>
  <si>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</si>
  <si>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</si>
  <si>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</si>
  <si>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</si>
  <si>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</si>
  <si>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</si>
  <si>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</si>
  <si>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</si>
  <si>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</si>
  <si>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</si>
  <si>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</si>
  <si>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</si>
  <si>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</si>
  <si>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</si>
  <si>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</si>
  <si>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</si>
  <si>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</si>
  <si>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</si>
  <si>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</si>
  <si>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</si>
  <si>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</si>
  <si>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</si>
  <si>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</si>
  <si>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</si>
  <si>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</si>
  <si>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</si>
  <si>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</si>
  <si>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</si>
  <si>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</si>
  <si>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</si>
  <si>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</si>
  <si>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</si>
  <si>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</si>
  <si>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</si>
  <si>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</si>
  <si>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</si>
  <si>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</si>
  <si>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</si>
  <si>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</si>
  <si>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</si>
  <si>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</si>
  <si>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</si>
  <si>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</si>
  <si>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</si>
  <si>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</si>
  <si>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</si>
  <si>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</si>
  <si>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</si>
  <si>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</si>
  <si>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</si>
  <si>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</si>
  <si>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</si>
  <si>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</si>
  <si>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</si>
  <si>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</si>
  <si>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</si>
  <si>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</si>
  <si>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</si>
  <si>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</si>
  <si>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</si>
  <si>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</si>
  <si>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</si>
  <si>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</si>
  <si>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</si>
  <si>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</si>
  <si>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</si>
  <si>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</si>
  <si>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</si>
  <si>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</si>
  <si>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</si>
  <si>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</si>
  <si>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</si>
  <si>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</si>
  <si>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</si>
  <si>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</si>
  <si>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</si>
  <si>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</si>
  <si>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</si>
  <si>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</si>
  <si>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</si>
  <si>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</si>
  <si>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</si>
  <si>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</si>
  <si>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</si>
  <si>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</si>
  <si>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</si>
  <si>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</si>
  <si>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</si>
  <si>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</si>
  <si>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</si>
  <si>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</si>
  <si>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</si>
  <si>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</si>
  <si>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</si>
  <si>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</si>
  <si>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</si>
  <si>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</si>
  <si>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</si>
  <si>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</si>
  <si>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</si>
  <si>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</si>
  <si>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</si>
  <si>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</si>
  <si>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</si>
  <si>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</si>
  <si>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</si>
  <si>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</si>
  <si>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</si>
  <si>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</si>
  <si>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</si>
  <si>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</si>
  <si>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</si>
  <si>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</si>
  <si>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</si>
  <si>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</si>
  <si>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</si>
  <si>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</si>
  <si>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</si>
  <si>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</si>
  <si>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</si>
  <si>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</si>
  <si>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</si>
  <si>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</si>
  <si>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</si>
  <si>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</si>
  <si>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</si>
  <si>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</si>
  <si>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</si>
  <si>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</si>
  <si>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</si>
  <si>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</si>
  <si>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</si>
  <si>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</si>
  <si>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</si>
  <si>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</si>
  <si>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</si>
  <si>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</si>
  <si>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</si>
  <si>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</si>
  <si>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</si>
  <si>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</si>
  <si>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</si>
  <si>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</si>
  <si>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</si>
  <si>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</si>
  <si>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</si>
  <si>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</si>
  <si>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</si>
  <si>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</si>
  <si>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</si>
  <si>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</si>
  <si>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</si>
  <si>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</si>
  <si>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</si>
  <si>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</si>
  <si>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</si>
  <si>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</si>
  <si>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</si>
  <si>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</si>
  <si>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</si>
  <si>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</si>
  <si>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</si>
  <si>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</si>
  <si>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</si>
  <si>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</si>
  <si>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</si>
  <si>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</si>
  <si>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</si>
  <si>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</si>
  <si>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</si>
  <si>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</si>
  <si>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</si>
  <si>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</si>
  <si>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</si>
  <si>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</si>
  <si>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</si>
  <si>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</si>
  <si>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</si>
  <si>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</si>
  <si>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</si>
  <si>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</si>
  <si>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</si>
  <si>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</si>
  <si>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</si>
  <si>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</si>
  <si>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</si>
  <si>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</si>
  <si>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</si>
  <si>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</si>
  <si>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</si>
  <si>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</si>
  <si>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</si>
  <si>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</si>
  <si>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</si>
  <si>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</si>
  <si>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</si>
  <si>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</si>
  <si>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</si>
  <si>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</si>
  <si>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</si>
  <si>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</si>
  <si>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</si>
  <si>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</si>
  <si>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</si>
  <si>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</si>
  <si>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</si>
  <si>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</si>
  <si>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</si>
  <si>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</si>
  <si>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</si>
  <si>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</si>
  <si>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</si>
  <si>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</si>
  <si>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</si>
  <si>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</si>
  <si>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</si>
  <si>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</si>
  <si>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</si>
  <si>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</si>
  <si>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</si>
  <si>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</si>
  <si>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</si>
  <si>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</si>
  <si>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</si>
  <si>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</si>
  <si>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</si>
  <si>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</si>
  <si>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</si>
  <si>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</si>
  <si>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</si>
  <si>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</si>
  <si>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</si>
  <si>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</si>
  <si>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</si>
  <si>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</si>
  <si>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</si>
  <si>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</si>
  <si>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</si>
  <si>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</si>
  <si>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</si>
  <si>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</si>
  <si>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</si>
  <si>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</si>
  <si>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</si>
  <si>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</si>
  <si>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</si>
  <si>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</si>
  <si>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</si>
  <si>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</si>
  <si>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</si>
  <si>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</si>
  <si>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</si>
  <si>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</si>
  <si>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</si>
  <si>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</si>
  <si>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</si>
  <si>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</si>
  <si>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</si>
  <si>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</si>
  <si>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</si>
  <si>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</si>
  <si>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</si>
  <si>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</si>
  <si>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</si>
  <si>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</si>
  <si>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</si>
  <si>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</si>
  <si>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</si>
  <si>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</si>
  <si>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</si>
  <si>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</si>
  <si>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</si>
  <si>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</si>
  <si>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</si>
  <si>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</si>
  <si>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</si>
  <si>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</si>
  <si>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</si>
  <si>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</si>
  <si>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</si>
  <si>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</si>
  <si>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</si>
  <si>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</si>
  <si>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</si>
  <si>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</si>
  <si>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</si>
  <si>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</si>
  <si>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</si>
  <si>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</si>
  <si>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</si>
  <si>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</si>
  <si>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</si>
  <si>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</si>
  <si>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</si>
  <si>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</si>
  <si>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</si>
  <si>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</si>
  <si>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</si>
  <si>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</si>
  <si>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</si>
  <si>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</si>
  <si>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</si>
  <si>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</si>
  <si>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</si>
  <si>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</si>
  <si>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</si>
  <si>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</si>
  <si>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</si>
  <si>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</si>
  <si>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</si>
  <si>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</si>
  <si>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</si>
  <si>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</si>
  <si>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</si>
  <si>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</si>
  <si>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</si>
  <si>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</si>
  <si>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</si>
  <si>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</si>
  <si>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</si>
  <si>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</si>
  <si>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</si>
  <si>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</si>
  <si>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</si>
  <si>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</si>
  <si>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</si>
  <si>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</si>
  <si>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</si>
  <si>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</si>
  <si>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</si>
  <si>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</si>
  <si>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</si>
  <si>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</si>
  <si>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</si>
  <si>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</si>
  <si>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</si>
  <si>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</si>
  <si>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</si>
  <si>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</si>
  <si>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</si>
  <si>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</si>
  <si>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</si>
  <si>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</si>
  <si>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</si>
  <si>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</si>
  <si>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</si>
  <si>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</si>
  <si>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</si>
  <si>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</si>
  <si>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</si>
  <si>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</si>
  <si>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</si>
  <si>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</si>
  <si>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</si>
  <si>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</si>
  <si>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</si>
  <si>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</si>
  <si>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</si>
  <si>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</si>
  <si>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</si>
  <si>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</si>
  <si>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</si>
  <si>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</si>
  <si>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</si>
  <si>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</si>
  <si>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</si>
  <si>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</si>
  <si>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</si>
  <si>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</si>
  <si>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</si>
  <si>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</si>
  <si>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</si>
  <si>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</si>
  <si>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</si>
  <si>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</si>
  <si>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</si>
  <si>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</si>
  <si>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</si>
  <si>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</si>
  <si>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</si>
  <si>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</si>
  <si>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</si>
  <si>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</si>
  <si>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</si>
  <si>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</si>
  <si>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</si>
  <si>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</si>
  <si>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</si>
  <si>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</si>
  <si>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</si>
  <si>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</si>
  <si>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</si>
  <si>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</si>
  <si>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</si>
  <si>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</si>
  <si>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</si>
  <si>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</si>
  <si>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</si>
  <si>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</si>
  <si>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</si>
  <si>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</si>
  <si>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</si>
  <si>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</si>
  <si>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</si>
  <si>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</si>
  <si>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</si>
  <si>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</si>
  <si>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</si>
  <si>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</si>
  <si>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</si>
  <si>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</si>
  <si>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</si>
  <si>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</si>
  <si>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</si>
  <si>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</si>
  <si>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</si>
  <si>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</si>
  <si>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</si>
  <si>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</si>
  <si>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</si>
  <si>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</si>
  <si>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</si>
  <si>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</si>
  <si>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</si>
  <si>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</si>
  <si>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</si>
  <si>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</si>
  <si>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</si>
  <si>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</si>
  <si>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</si>
  <si>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</si>
  <si>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</si>
  <si>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</si>
  <si>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</si>
  <si>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</si>
  <si>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</si>
  <si>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</si>
  <si>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</si>
  <si>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</si>
  <si>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</si>
  <si>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</si>
  <si>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</si>
  <si>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</si>
  <si>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</si>
  <si>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</si>
  <si>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</si>
  <si>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</si>
  <si>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</si>
  <si>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</si>
  <si>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</si>
  <si>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</si>
  <si>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</si>
  <si>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</si>
  <si>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</si>
  <si>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</si>
  <si>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</si>
  <si>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</si>
  <si>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</si>
  <si>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</si>
  <si>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</si>
  <si>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</si>
  <si>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</si>
  <si>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</si>
  <si>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</si>
  <si>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</si>
  <si>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</si>
  <si>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</si>
  <si>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</si>
  <si>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</si>
  <si>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</si>
  <si>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</si>
  <si>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</si>
  <si>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</si>
  <si>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</si>
  <si>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</si>
  <si>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</si>
  <si>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</si>
  <si>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</si>
  <si>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</si>
  <si>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</si>
  <si>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</si>
  <si>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</si>
  <si>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</si>
  <si>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</si>
  <si>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</si>
  <si>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</si>
  <si>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</si>
  <si>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</si>
  <si>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</si>
  <si>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</si>
  <si>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</si>
  <si>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</si>
  <si>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</si>
  <si>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</si>
  <si>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</si>
  <si>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</si>
  <si>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</si>
  <si>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</si>
  <si>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</si>
  <si>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</si>
  <si>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</si>
  <si>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</si>
  <si>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</si>
  <si>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</si>
  <si>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</si>
  <si>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</si>
  <si>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</si>
  <si>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</si>
  <si>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</si>
  <si>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</si>
  <si>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</si>
  <si>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</si>
  <si>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</si>
  <si>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</si>
  <si>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</si>
  <si>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</si>
  <si>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</si>
  <si>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</si>
  <si>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</si>
  <si>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</si>
  <si>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</si>
  <si>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</si>
  <si>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</si>
  <si>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</si>
  <si>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</si>
  <si>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</si>
  <si>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</si>
  <si>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</si>
  <si>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</si>
  <si>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</si>
  <si>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</si>
  <si>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</si>
  <si>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</si>
  <si>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</si>
  <si>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</si>
  <si>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</si>
  <si>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</si>
  <si>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</si>
  <si>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</si>
  <si>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</si>
  <si>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</si>
  <si>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</si>
  <si>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</si>
  <si>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</si>
  <si>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</si>
  <si>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</si>
  <si>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</si>
  <si>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</si>
  <si>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</si>
  <si>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</si>
  <si>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</si>
  <si>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</si>
  <si>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</si>
  <si>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</si>
  <si>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</si>
  <si>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</si>
  <si>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</si>
  <si>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</si>
  <si>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</si>
  <si>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</si>
  <si>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</si>
  <si>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</si>
  <si>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</si>
  <si>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</si>
  <si>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</si>
  <si>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</si>
  <si>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</si>
  <si>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</si>
  <si>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</si>
  <si>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</si>
  <si>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</si>
  <si>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</si>
  <si>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</si>
  <si>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</si>
  <si>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</si>
  <si>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</si>
  <si>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</si>
  <si>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</si>
  <si>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</si>
  <si>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</si>
  <si>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</si>
  <si>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</si>
  <si>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</si>
  <si>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</si>
  <si>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</si>
  <si>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</si>
  <si>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</si>
  <si>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</si>
  <si>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</si>
  <si>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</si>
  <si>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</si>
  <si>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</si>
  <si>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</si>
  <si>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</si>
  <si>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</si>
  <si>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</si>
  <si>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</si>
  <si>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</si>
  <si>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</si>
  <si>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</si>
  <si>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</si>
  <si>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</si>
  <si>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</si>
  <si>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</si>
  <si>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</si>
  <si>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</si>
  <si>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</si>
  <si>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</si>
  <si>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</si>
  <si>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</si>
  <si>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</si>
  <si>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</si>
  <si>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</si>
  <si>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</si>
  <si>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</si>
  <si>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</si>
  <si>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</si>
  <si>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</si>
  <si>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</si>
  <si>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</si>
  <si>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</si>
  <si>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</si>
  <si>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</si>
  <si>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</si>
  <si>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</si>
  <si>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</si>
  <si>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</si>
  <si>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</si>
  <si>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</si>
  <si>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</si>
  <si>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</si>
  <si>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</si>
  <si>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</si>
  <si>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</si>
  <si>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</si>
  <si>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</si>
  <si>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</si>
  <si>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</si>
  <si>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</si>
  <si>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</si>
  <si>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</si>
  <si>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</si>
  <si>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</si>
  <si>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</si>
  <si>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</si>
  <si>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</si>
  <si>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</si>
  <si>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</si>
  <si>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</si>
  <si>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</si>
  <si>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</si>
  <si>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</si>
  <si>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</si>
  <si>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</si>
  <si>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</si>
  <si>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</si>
  <si>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</si>
  <si>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</si>
  <si>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</si>
  <si>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</si>
  <si>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</si>
  <si>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</si>
  <si>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</si>
  <si>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</si>
  <si>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</si>
  <si>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</si>
  <si>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</si>
  <si>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</si>
  <si>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</si>
  <si>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</si>
  <si>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</si>
  <si>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</si>
  <si>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</si>
  <si>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</si>
  <si>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</si>
  <si>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</si>
  <si>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</si>
  <si>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</si>
  <si>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</si>
  <si>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</si>
  <si>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</si>
  <si>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</si>
  <si>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</si>
  <si>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</si>
  <si>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</si>
  <si>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</si>
  <si>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</si>
  <si>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</si>
  <si>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</si>
  <si>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</si>
  <si>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</si>
  <si>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</si>
  <si>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</si>
  <si>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</si>
  <si>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</si>
  <si>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</si>
  <si>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</si>
  <si>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</si>
  <si>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</si>
  <si>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</si>
  <si>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</si>
  <si>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</si>
  <si>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</si>
  <si>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</si>
  <si>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</si>
  <si>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</si>
  <si>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</si>
  <si>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</si>
  <si>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</si>
  <si>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</si>
  <si>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</si>
  <si>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</si>
  <si>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</si>
  <si>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</si>
  <si>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</si>
  <si>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</si>
  <si>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</si>
  <si>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</si>
  <si>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</si>
  <si>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</si>
  <si>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</si>
  <si>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</si>
  <si>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</si>
  <si>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</si>
  <si>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</si>
  <si>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</si>
  <si>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</si>
  <si>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</si>
  <si>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</si>
  <si>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</si>
  <si>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</si>
  <si>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</si>
  <si>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</si>
  <si>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</si>
  <si>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</si>
  <si>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</si>
  <si>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</si>
  <si>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</si>
  <si>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</si>
  <si>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</si>
  <si>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</si>
  <si>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</si>
  <si>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</si>
  <si>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</si>
  <si>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</si>
  <si>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</si>
  <si>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</si>
  <si>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</si>
  <si>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</si>
  <si>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</si>
  <si>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</si>
  <si>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</si>
  <si>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</si>
  <si>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</si>
  <si>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</si>
  <si>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</si>
  <si>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</si>
  <si>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</si>
  <si>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</si>
  <si>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</si>
  <si>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</si>
  <si>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</si>
  <si>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</si>
  <si>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</si>
  <si>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</si>
  <si>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</si>
  <si>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</si>
  <si>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</si>
  <si>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</si>
  <si>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</si>
  <si>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</si>
  <si>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</si>
  <si>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</si>
  <si>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</si>
  <si>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</si>
  <si>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</si>
  <si>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</si>
  <si>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</si>
  <si>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</si>
  <si>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</si>
  <si>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</si>
  <si>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</si>
  <si>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</si>
  <si>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</si>
  <si>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</si>
  <si>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</si>
  <si>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</si>
  <si>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</si>
  <si>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</si>
  <si>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</si>
  <si>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</si>
  <si>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</si>
  <si>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</si>
  <si>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</si>
  <si>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</si>
  <si>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</si>
  <si>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</si>
  <si>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</si>
  <si>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</si>
  <si>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</si>
  <si>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</si>
  <si>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</si>
  <si>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</si>
  <si>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</si>
  <si>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</si>
  <si>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</si>
  <si>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</si>
  <si>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</si>
  <si>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</si>
  <si>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</si>
  <si>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</si>
  <si>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</si>
  <si>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</si>
  <si>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</si>
  <si>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</si>
  <si>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</si>
  <si>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</si>
  <si>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</si>
  <si>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</si>
  <si>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</si>
  <si>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</si>
  <si>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</si>
  <si>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</si>
  <si>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</si>
  <si>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</si>
  <si>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</si>
  <si>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</si>
  <si>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</si>
  <si>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</si>
  <si>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</si>
  <si>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</si>
  <si>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</si>
  <si>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</si>
  <si>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</si>
  <si>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</si>
  <si>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</si>
  <si>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</si>
  <si>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</si>
  <si>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</si>
  <si>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</si>
  <si>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</si>
  <si>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</si>
  <si>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</si>
  <si>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</si>
  <si>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</si>
  <si>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</si>
  <si>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</si>
  <si>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</si>
  <si>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</si>
  <si>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</si>
  <si>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</si>
  <si>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</si>
  <si>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</si>
  <si>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</si>
  <si>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</si>
  <si>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</si>
  <si>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</si>
  <si>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</si>
  <si>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</si>
  <si>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</si>
  <si>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</si>
  <si>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</si>
  <si>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</si>
  <si>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</si>
  <si>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</si>
  <si>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</si>
  <si>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</si>
  <si>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</si>
  <si>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</si>
  <si>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</si>
  <si>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</si>
  <si>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</si>
  <si>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</si>
  <si>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</si>
  <si>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</si>
  <si>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</si>
  <si>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</si>
  <si>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</si>
  <si>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</si>
  <si>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</si>
  <si>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</si>
  <si>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</si>
  <si>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</si>
  <si>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</si>
  <si>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</si>
  <si>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</si>
  <si>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</si>
  <si>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</si>
  <si>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</si>
  <si>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</si>
  <si>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</si>
  <si>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</si>
  <si>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</si>
  <si>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</si>
  <si>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</si>
  <si>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</si>
  <si>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</si>
  <si>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</si>
  <si>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</si>
  <si>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</si>
  <si>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</si>
  <si>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</si>
  <si>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</si>
  <si>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</si>
  <si>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</si>
  <si>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</si>
  <si>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</si>
  <si>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</si>
  <si>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</si>
  <si>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</si>
  <si>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</si>
  <si>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</si>
  <si>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</si>
  <si>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</si>
  <si>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</si>
  <si>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</si>
  <si>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</si>
  <si>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</si>
  <si>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</si>
  <si>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</si>
  <si>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</si>
  <si>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</si>
  <si>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</si>
  <si>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</si>
  <si>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</si>
  <si>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</si>
  <si>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</si>
  <si>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</si>
  <si>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</si>
  <si>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</si>
  <si>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</si>
  <si>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</si>
  <si>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</si>
  <si>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</si>
  <si>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</si>
  <si>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</si>
  <si>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</si>
  <si>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</si>
  <si>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</si>
  <si>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</si>
  <si>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</si>
  <si>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</si>
  <si>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</si>
  <si>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</si>
  <si>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</si>
  <si>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</si>
  <si>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</si>
  <si>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</si>
  <si>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</si>
  <si>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</si>
  <si>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</si>
  <si>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</si>
  <si>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</si>
  <si>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</si>
  <si>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</si>
  <si>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</si>
  <si>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</si>
  <si>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</si>
  <si>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</si>
  <si>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</si>
  <si>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</si>
  <si>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</si>
  <si>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</si>
  <si>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</si>
  <si>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</si>
  <si>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</si>
  <si>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</si>
  <si>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</si>
  <si>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</si>
  <si>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</si>
  <si>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</si>
  <si>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</si>
  <si>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</si>
  <si>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</si>
  <si>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</si>
  <si>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</si>
  <si>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</si>
  <si>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</si>
  <si>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</si>
  <si>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</si>
  <si>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</si>
  <si>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</si>
  <si>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</si>
  <si>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</si>
  <si>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</si>
  <si>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</si>
  <si>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</si>
  <si>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</si>
  <si>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</si>
  <si>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</si>
  <si>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</si>
  <si>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</si>
  <si>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</si>
  <si>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</si>
  <si>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</si>
  <si>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</si>
  <si>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</si>
  <si>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</si>
  <si>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</si>
  <si>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</si>
  <si>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</si>
  <si>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</si>
  <si>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</si>
  <si>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</si>
  <si>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</si>
  <si>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</si>
  <si>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</si>
  <si>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</si>
  <si>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</si>
  <si>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</si>
  <si>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</si>
  <si>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</si>
  <si>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</si>
  <si>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</si>
  <si>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</si>
  <si>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</si>
  <si>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</si>
  <si>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</si>
  <si>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</si>
  <si>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</si>
  <si>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</si>
  <si>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</si>
  <si>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</si>
  <si>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</si>
  <si>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</si>
  <si>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</si>
  <si>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</si>
  <si>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</si>
  <si>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</si>
  <si>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</si>
  <si>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</si>
  <si>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</si>
  <si>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</si>
  <si>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</si>
  <si>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</si>
  <si>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</si>
  <si>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</si>
  <si>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</si>
  <si>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</si>
  <si>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</si>
  <si>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</si>
  <si>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</si>
  <si>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</si>
  <si>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</si>
  <si>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</si>
  <si>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</si>
  <si>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</si>
  <si>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</si>
  <si>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</si>
  <si>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</si>
  <si>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</si>
  <si>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</si>
  <si>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</si>
  <si>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</si>
  <si>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</si>
  <si>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</si>
  <si>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</si>
  <si>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</si>
  <si>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</si>
  <si>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</si>
  <si>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</si>
  <si>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</si>
  <si>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</si>
  <si>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</si>
  <si>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</si>
  <si>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</si>
  <si>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</si>
  <si>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</si>
  <si>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</si>
  <si>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</si>
  <si>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</si>
  <si>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</si>
  <si>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</si>
  <si>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</si>
  <si>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</si>
  <si>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</si>
  <si>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</si>
  <si>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</si>
  <si>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</si>
  <si>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</si>
  <si>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</si>
  <si>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</si>
  <si>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</si>
  <si>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</si>
  <si>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</si>
  <si>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</si>
  <si>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</si>
  <si>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</si>
  <si>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</si>
  <si>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</si>
  <si>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</si>
  <si>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</si>
  <si>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</si>
  <si>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</si>
  <si>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</si>
  <si>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</si>
  <si>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</si>
  <si>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</si>
  <si>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</si>
  <si>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</si>
  <si>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</si>
  <si>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</si>
  <si>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</si>
  <si>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</si>
  <si>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</si>
  <si>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</si>
  <si>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</si>
  <si>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</si>
  <si>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</si>
  <si>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</si>
  <si>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</si>
  <si>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</si>
  <si>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</si>
  <si>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</si>
  <si>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</si>
  <si>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</si>
  <si>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</si>
  <si>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</si>
  <si>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</si>
  <si>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</si>
  <si>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</si>
  <si>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</si>
  <si>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</si>
  <si>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</si>
  <si>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</si>
  <si>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</si>
  <si>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</si>
  <si>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</si>
  <si>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</si>
  <si>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</si>
  <si>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</si>
  <si>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</si>
  <si>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</si>
  <si>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</si>
  <si>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</si>
  <si>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</si>
  <si>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</si>
  <si>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</si>
  <si>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</si>
  <si>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</si>
  <si>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</si>
  <si>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</si>
  <si>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</si>
  <si>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</si>
  <si>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</si>
  <si>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</si>
  <si>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</si>
  <si>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</si>
  <si>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</si>
  <si>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</si>
  <si>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</si>
  <si>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</si>
  <si>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</si>
  <si>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</si>
  <si>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</si>
  <si>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</si>
  <si>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</si>
  <si>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</si>
  <si>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</si>
  <si>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</si>
  <si>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</si>
  <si>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</si>
  <si>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</si>
  <si>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</si>
  <si>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</si>
  <si>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</si>
  <si>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</si>
  <si>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</si>
  <si>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</si>
  <si>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</si>
  <si>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</si>
  <si>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</si>
  <si>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</si>
  <si>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</si>
  <si>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</si>
  <si>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</si>
  <si>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</si>
  <si>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</si>
  <si>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</si>
  <si>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</si>
  <si>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</si>
  <si>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</si>
  <si>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</si>
  <si>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</si>
  <si>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</si>
  <si>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</si>
  <si>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</si>
  <si>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</si>
  <si>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</si>
  <si>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</si>
  <si>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</si>
  <si>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</si>
  <si>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</si>
  <si>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</si>
  <si>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</si>
  <si>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</si>
  <si>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</si>
  <si>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</si>
  <si>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</si>
  <si>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</si>
  <si>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</si>
  <si>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</si>
  <si>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</si>
  <si>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</si>
  <si>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</si>
  <si>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</si>
  <si>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</si>
  <si>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</si>
  <si>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</si>
  <si>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</si>
  <si>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</si>
  <si>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</si>
  <si>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</si>
  <si>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</si>
  <si>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</si>
  <si>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</si>
  <si>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</si>
  <si>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</si>
  <si>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</si>
  <si>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</si>
  <si>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</si>
  <si>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</si>
  <si>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</si>
  <si>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</si>
  <si>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</si>
  <si>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</si>
  <si>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</si>
  <si>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</si>
  <si>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</si>
  <si>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</si>
  <si>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</si>
  <si>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</si>
  <si>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</si>
  <si>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</si>
  <si>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</si>
  <si>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</si>
  <si>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</si>
  <si>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</si>
  <si>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</si>
  <si>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</si>
  <si>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</si>
  <si>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</si>
  <si>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</si>
  <si>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</si>
  <si>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</si>
  <si>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</si>
  <si>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</si>
  <si>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</si>
  <si>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</si>
  <si>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</si>
  <si>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</si>
  <si>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</si>
  <si>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</si>
  <si>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</si>
  <si>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</si>
  <si>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</si>
  <si>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</si>
  <si>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</si>
  <si>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</si>
  <si>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</si>
  <si>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</si>
  <si>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</si>
  <si>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</si>
  <si>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</si>
  <si>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</si>
  <si>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</si>
  <si>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</si>
  <si>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</si>
  <si>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</si>
  <si>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</si>
  <si>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</si>
  <si>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</si>
  <si>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</si>
  <si>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</si>
  <si>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</si>
  <si>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</si>
  <si>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</si>
  <si>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</si>
  <si>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</si>
  <si>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</si>
  <si>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</si>
  <si>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</si>
  <si>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</si>
  <si>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</si>
  <si>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</si>
  <si>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</si>
  <si>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</si>
  <si>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</si>
  <si>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</si>
  <si>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</si>
  <si>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</si>
  <si>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</si>
  <si>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</si>
  <si>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</si>
  <si>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</si>
  <si>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</si>
  <si>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</si>
  <si>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</si>
  <si>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</si>
  <si>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</si>
  <si>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</si>
  <si>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</si>
  <si>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</si>
  <si>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</si>
  <si>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</si>
  <si>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</si>
  <si>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</si>
  <si>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</si>
  <si>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</si>
  <si>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</si>
  <si>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</si>
  <si>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</si>
  <si>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</si>
  <si>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</si>
  <si>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</si>
  <si>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</si>
  <si>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</si>
  <si>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</si>
  <si>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</si>
  <si>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</si>
  <si>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</si>
  <si>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</si>
  <si>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</si>
  <si>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</si>
  <si>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</si>
  <si>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</si>
  <si>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</si>
  <si>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</si>
  <si>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</si>
  <si>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</si>
  <si>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</si>
  <si>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</si>
  <si>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</si>
  <si>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</si>
  <si>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</si>
  <si>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</si>
  <si>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</si>
  <si>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</si>
  <si>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</si>
  <si>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</si>
  <si>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</si>
  <si>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</si>
  <si>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</si>
  <si>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</si>
  <si>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</si>
  <si>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</si>
  <si>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</si>
  <si>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</si>
  <si>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</si>
  <si>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</si>
  <si>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</si>
  <si>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</si>
  <si>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</si>
  <si>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</si>
  <si>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</si>
  <si>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</si>
  <si>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</si>
  <si>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</si>
  <si>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</si>
  <si>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</si>
  <si>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</si>
  <si>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</si>
  <si>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</si>
  <si>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</si>
  <si>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</si>
  <si>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</si>
  <si>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</si>
  <si>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</si>
  <si>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</si>
  <si>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</si>
  <si>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</si>
  <si>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</si>
  <si>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</si>
  <si>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</si>
  <si>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</si>
  <si>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</si>
  <si>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</si>
  <si>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</si>
  <si>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</si>
  <si>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</si>
  <si>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</si>
  <si>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</si>
  <si>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</si>
  <si>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</si>
  <si>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</si>
  <si>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</si>
  <si>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</si>
  <si>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</si>
  <si>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</si>
  <si>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</si>
  <si>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</si>
  <si>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</si>
  <si>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</si>
  <si>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</si>
  <si>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</si>
  <si>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</si>
  <si>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</si>
  <si>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</si>
  <si>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</si>
  <si>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</si>
  <si>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</si>
  <si>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</si>
  <si>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</si>
  <si>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</si>
  <si>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</si>
  <si>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</si>
  <si>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</si>
  <si>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</si>
  <si>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</si>
  <si>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</si>
  <si>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</si>
  <si>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</si>
  <si>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</si>
  <si>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</si>
  <si>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</si>
  <si>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</si>
  <si>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</si>
  <si>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</si>
  <si>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</si>
  <si>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</si>
  <si>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</si>
  <si>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</si>
  <si>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</si>
  <si>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</si>
  <si>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</si>
  <si>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</si>
  <si>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</si>
  <si>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</si>
  <si>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</si>
  <si>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</si>
  <si>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</si>
  <si>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</si>
  <si>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</si>
  <si>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</si>
  <si>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</si>
  <si>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</si>
  <si>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</si>
  <si>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</si>
  <si>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</si>
  <si>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</si>
  <si>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</si>
  <si>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</si>
  <si>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</si>
  <si>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</si>
  <si>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</si>
  <si>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</si>
  <si>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</si>
  <si>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</si>
  <si>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</si>
  <si>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</si>
  <si>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</si>
  <si>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</si>
  <si>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</si>
  <si>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</si>
  <si>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</si>
  <si>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</si>
  <si>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</si>
  <si>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</si>
  <si>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</si>
  <si>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</si>
  <si>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</si>
  <si>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</si>
  <si>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</si>
  <si>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</si>
  <si>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</si>
  <si>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</si>
  <si>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</si>
  <si>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</si>
  <si>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</si>
  <si>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</si>
  <si>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</si>
  <si>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</si>
  <si>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</si>
  <si>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</si>
  <si>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</si>
  <si>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</si>
  <si>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</si>
  <si>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</si>
  <si>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</si>
  <si>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</si>
  <si>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</si>
  <si>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</si>
  <si>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</si>
  <si>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</si>
  <si>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</si>
  <si>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</si>
  <si>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</si>
  <si>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</si>
  <si>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</si>
  <si>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</si>
  <si>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</si>
  <si>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</si>
  <si>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</si>
  <si>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</si>
  <si>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</si>
  <si>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</si>
  <si>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</si>
  <si>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</si>
  <si>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</si>
  <si>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</si>
  <si>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</si>
  <si>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</si>
  <si>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</si>
  <si>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</si>
  <si>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</si>
  <si>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</si>
  <si>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</si>
  <si>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</si>
  <si>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</si>
  <si>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</si>
  <si>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</si>
  <si>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</si>
  <si>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</si>
  <si>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</si>
  <si>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</si>
  <si>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</si>
  <si>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</si>
  <si>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</si>
  <si>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</si>
  <si>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</si>
  <si>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</si>
  <si>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</si>
  <si>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</si>
  <si>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</si>
  <si>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</si>
  <si>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</si>
  <si>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</si>
  <si>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</si>
  <si>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</si>
  <si>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</si>
  <si>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</si>
  <si>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</si>
  <si>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</si>
  <si>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</si>
  <si>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</si>
  <si>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</si>
  <si>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</si>
  <si>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</si>
  <si>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</si>
  <si>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</si>
  <si>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</si>
  <si>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</si>
  <si>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</si>
  <si>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</si>
  <si>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</si>
  <si>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</si>
  <si>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</si>
  <si>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</si>
  <si>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</si>
  <si>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</si>
  <si>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</si>
  <si>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</si>
  <si>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</si>
  <si>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</si>
  <si>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</si>
  <si>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</si>
  <si>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</si>
  <si>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</si>
  <si>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</si>
  <si>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</si>
  <si>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</si>
  <si>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</si>
  <si>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</si>
  <si>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</si>
  <si>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</si>
  <si>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</si>
  <si>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</si>
  <si>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</si>
  <si>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</si>
  <si>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</si>
  <si>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</si>
  <si>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</si>
  <si>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</si>
  <si>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</si>
  <si>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</si>
  <si>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</si>
  <si>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</si>
  <si>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</si>
  <si>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</si>
  <si>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</si>
  <si>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</si>
  <si>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</si>
  <si>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</si>
  <si>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</si>
  <si>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</si>
  <si>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</si>
  <si>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</si>
  <si>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</si>
  <si>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</si>
  <si>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</si>
  <si>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</si>
  <si>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</si>
  <si>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</si>
  <si>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</si>
  <si>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</si>
  <si>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</si>
  <si>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</si>
  <si>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</si>
  <si>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</si>
  <si>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</si>
  <si>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</si>
  <si>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</si>
  <si>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</si>
  <si>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</si>
  <si>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</si>
  <si>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</si>
  <si>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</si>
  <si>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</si>
  <si>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</si>
  <si>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</si>
  <si>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</si>
  <si>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</si>
  <si>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</si>
  <si>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</si>
  <si>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</si>
  <si>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</si>
  <si>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</si>
  <si>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</si>
  <si>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</si>
  <si>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</si>
  <si>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</si>
  <si>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</si>
  <si>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</si>
  <si>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</si>
  <si>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</si>
  <si>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</si>
  <si>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</si>
  <si>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</si>
  <si>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</si>
  <si>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</si>
  <si>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</si>
  <si>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</si>
  <si>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</si>
  <si>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</si>
  <si>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</si>
  <si>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</si>
  <si>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</si>
  <si>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</si>
  <si>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</si>
  <si>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</si>
  <si>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</si>
  <si>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</si>
  <si>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</si>
  <si>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</si>
  <si>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</si>
  <si>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</si>
  <si>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</si>
  <si>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</si>
  <si>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</si>
  <si>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</si>
  <si>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</si>
  <si>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</si>
  <si>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</si>
  <si>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</si>
  <si>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</si>
  <si>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</si>
  <si>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</si>
  <si>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</si>
  <si>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</si>
  <si>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</si>
  <si>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</si>
  <si>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</si>
  <si>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</si>
  <si>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</si>
  <si>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</si>
  <si>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</si>
  <si>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</si>
  <si>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</si>
  <si>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</si>
  <si>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</si>
  <si>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</si>
  <si>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</si>
  <si>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</si>
  <si>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</si>
  <si>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</si>
  <si>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</si>
  <si>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</si>
  <si>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</si>
  <si>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</si>
  <si>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</si>
  <si>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</si>
  <si>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</si>
  <si>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</si>
  <si>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</si>
  <si>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</si>
  <si>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</si>
  <si>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</si>
  <si>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</si>
  <si>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</si>
  <si>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</si>
  <si>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</si>
  <si>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</si>
  <si>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</si>
  <si>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</si>
  <si>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</si>
  <si>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</si>
  <si>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</si>
  <si>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</si>
  <si>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</si>
  <si>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</si>
  <si>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</si>
  <si>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</si>
  <si>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</si>
  <si>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</si>
  <si>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</si>
  <si>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</si>
  <si>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</si>
  <si>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</si>
  <si>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</si>
  <si>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</si>
  <si>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</si>
  <si>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</si>
  <si>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</si>
  <si>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</si>
  <si>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</si>
  <si>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</si>
  <si>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</si>
  <si>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</si>
  <si>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</si>
  <si>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</si>
  <si>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</si>
  <si>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</si>
  <si>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</si>
  <si>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</si>
  <si>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</si>
  <si>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</si>
  <si>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</si>
  <si>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</si>
  <si>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</si>
  <si>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</si>
  <si>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</si>
  <si>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</si>
  <si>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</si>
  <si>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</si>
  <si>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</si>
  <si>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</si>
  <si>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</si>
  <si>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</si>
  <si>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</si>
  <si>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</si>
  <si>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</si>
  <si>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</si>
  <si>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</si>
  <si>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</si>
  <si>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</si>
  <si>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</si>
  <si>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</si>
  <si>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</si>
  <si>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</si>
  <si>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</si>
  <si>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</si>
  <si>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</si>
  <si>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</si>
  <si>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</si>
  <si>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</si>
  <si>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</si>
  <si>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</si>
  <si>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</si>
  <si>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</si>
  <si>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</si>
  <si>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</si>
  <si>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</si>
  <si>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</si>
  <si>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</si>
  <si>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</si>
  <si>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</si>
  <si>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</si>
  <si>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</si>
  <si>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</si>
  <si>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</si>
  <si>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</si>
  <si>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</si>
  <si>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</si>
  <si>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</si>
  <si>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</si>
  <si>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</si>
  <si>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</si>
  <si>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</si>
  <si>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</si>
  <si>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</si>
  <si>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</si>
  <si>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</si>
  <si>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</si>
  <si>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</si>
  <si>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</si>
  <si>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</si>
  <si>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</si>
  <si>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</si>
  <si>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</si>
  <si>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</si>
  <si>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</si>
  <si>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</si>
  <si>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</si>
  <si>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</si>
  <si>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</si>
  <si>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</si>
  <si>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</si>
  <si>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</si>
  <si>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</si>
  <si>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</si>
  <si>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</si>
  <si>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</si>
  <si>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</si>
  <si>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</si>
  <si>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</si>
  <si>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</si>
  <si>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</si>
  <si>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</si>
  <si>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</si>
  <si>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</si>
  <si>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</si>
  <si>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</si>
  <si>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</si>
  <si>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</si>
  <si>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</si>
  <si>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</si>
  <si>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</si>
  <si>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</si>
  <si>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</si>
  <si>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</si>
  <si>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</si>
  <si>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</si>
  <si>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</si>
  <si>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</si>
  <si>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</si>
  <si>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</si>
  <si>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</si>
  <si>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</si>
  <si>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</si>
  <si>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</si>
  <si>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</si>
  <si>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</si>
  <si>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</si>
  <si>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</si>
  <si>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</si>
  <si>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</si>
  <si>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</si>
  <si>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</si>
  <si>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</si>
  <si>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</si>
  <si>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</si>
  <si>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</si>
  <si>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</si>
  <si>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</si>
  <si>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</si>
  <si>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</si>
  <si>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</si>
  <si>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</si>
  <si>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</si>
  <si>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</si>
  <si>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</si>
  <si>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</si>
  <si>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</si>
  <si>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</si>
  <si>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</si>
  <si>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</si>
  <si>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</si>
  <si>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</si>
  <si>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</si>
  <si>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</si>
  <si>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</si>
  <si>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</si>
  <si>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</si>
  <si>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</si>
  <si>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</si>
  <si>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</si>
  <si>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</si>
  <si>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</si>
  <si>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</si>
  <si>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</si>
  <si>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</si>
  <si>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</si>
  <si>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</si>
  <si>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</si>
  <si>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</si>
  <si>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</si>
  <si>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</si>
  <si>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</si>
  <si>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</si>
  <si>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</si>
  <si>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</si>
  <si>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</si>
  <si>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</si>
  <si>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</si>
  <si>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</si>
  <si>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</si>
  <si>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</si>
  <si>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</si>
  <si>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</si>
  <si>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</si>
  <si>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</si>
  <si>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</si>
  <si>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</si>
  <si>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</si>
  <si>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</si>
  <si>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</si>
  <si>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</si>
  <si>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</si>
  <si>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</si>
  <si>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</si>
  <si>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</si>
  <si>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</si>
  <si>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</si>
  <si>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</si>
  <si>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</si>
  <si>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</si>
  <si>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</si>
  <si>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</si>
  <si>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</si>
  <si>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</si>
  <si>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</si>
  <si>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</si>
  <si>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</si>
  <si>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</si>
  <si>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</si>
  <si>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</si>
  <si>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</si>
  <si>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</si>
  <si>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</si>
  <si>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</si>
  <si>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</si>
  <si>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</si>
  <si>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</si>
  <si>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</si>
  <si>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</si>
  <si>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</si>
  <si>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</si>
  <si>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</si>
  <si>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</si>
  <si>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</si>
  <si>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</si>
  <si>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</si>
  <si>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</si>
  <si>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</si>
  <si>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</si>
  <si>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</si>
  <si>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</si>
  <si>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</si>
  <si>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</si>
  <si>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</si>
  <si>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</si>
  <si>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</si>
  <si>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</si>
  <si>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</si>
  <si>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</si>
  <si>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</si>
  <si>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</si>
  <si>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</si>
  <si>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</si>
  <si>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</si>
  <si>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</si>
  <si>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</si>
  <si>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</si>
  <si>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</si>
  <si>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</si>
  <si>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</si>
  <si>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</si>
  <si>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</si>
  <si>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</si>
  <si>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</si>
  <si>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</si>
  <si>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</si>
  <si>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</si>
  <si>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</si>
  <si>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</si>
  <si>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</si>
  <si>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</si>
  <si>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</si>
  <si>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</si>
  <si>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</si>
  <si>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</si>
  <si>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</si>
  <si>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</si>
  <si>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</si>
  <si>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</si>
  <si>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</si>
  <si>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</si>
  <si>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</si>
  <si>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</si>
  <si>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</si>
  <si>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</si>
  <si>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</si>
  <si>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</si>
  <si>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</si>
  <si>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</si>
  <si>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</si>
  <si>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</si>
  <si>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</si>
  <si>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</si>
  <si>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</si>
  <si>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</si>
  <si>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</si>
  <si>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</si>
  <si>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</si>
  <si>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</si>
  <si>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</si>
  <si>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</si>
  <si>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</si>
  <si>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</si>
  <si>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</si>
  <si>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</si>
  <si>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</si>
  <si>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</si>
  <si>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</si>
  <si>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</si>
  <si>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</si>
  <si>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</si>
  <si>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</si>
  <si>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</si>
  <si>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</si>
  <si>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</si>
  <si>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</si>
  <si>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</si>
  <si>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</si>
  <si>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</si>
  <si>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</si>
  <si>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</si>
  <si>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</si>
  <si>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</si>
  <si>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</si>
  <si>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</si>
  <si>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</si>
  <si>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</si>
  <si>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</si>
  <si>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</si>
  <si>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</si>
  <si>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</si>
  <si>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</si>
  <si>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</si>
  <si>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</si>
  <si>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</si>
  <si>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</si>
  <si>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</si>
  <si>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</si>
  <si>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</si>
  <si>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</si>
  <si>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</si>
  <si>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</si>
  <si>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</si>
  <si>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</si>
  <si>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</si>
  <si>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</si>
  <si>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</si>
  <si>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</si>
  <si>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</si>
  <si>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</si>
  <si>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</si>
  <si>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</si>
  <si>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</si>
  <si>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</si>
  <si>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</si>
  <si>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</si>
  <si>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</si>
  <si>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</si>
  <si>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</si>
  <si>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</si>
  <si>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</si>
  <si>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</si>
  <si>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</si>
  <si>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</si>
  <si>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</si>
  <si>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</si>
  <si>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</si>
  <si>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</si>
  <si>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</si>
  <si>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</si>
  <si>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</si>
  <si>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</si>
  <si>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</si>
  <si>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</si>
  <si>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</si>
  <si>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</si>
  <si>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</si>
  <si>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</si>
  <si>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</si>
  <si>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</si>
  <si>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</si>
  <si>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</si>
  <si>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</si>
  <si>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</si>
  <si>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</si>
  <si>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</si>
  <si>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</si>
  <si>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</si>
  <si>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</si>
  <si>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</si>
  <si>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</si>
  <si>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</si>
  <si>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</si>
  <si>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</si>
  <si>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</si>
  <si>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</si>
  <si>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</si>
  <si>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</si>
  <si>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</si>
  <si>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</si>
  <si>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</si>
  <si>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</si>
  <si>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</si>
  <si>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</si>
  <si>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</si>
  <si>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</si>
  <si>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</si>
  <si>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</si>
  <si>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</si>
  <si>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</si>
  <si>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</si>
  <si>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</si>
  <si>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</si>
  <si>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</si>
  <si>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</si>
  <si>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</si>
  <si>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</si>
  <si>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</si>
  <si>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</si>
  <si>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</si>
  <si>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</si>
  <si>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</si>
  <si>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</si>
  <si>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</si>
  <si>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</si>
  <si>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</si>
  <si>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</si>
  <si>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</si>
  <si>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</si>
  <si>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</si>
  <si>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</si>
  <si>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</si>
  <si>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</si>
  <si>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</si>
  <si>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</si>
  <si>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</si>
  <si>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</si>
  <si>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</si>
  <si>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</si>
  <si>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</si>
  <si>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</si>
  <si>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</si>
  <si>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</si>
  <si>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</si>
  <si>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</si>
  <si>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</si>
  <si>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</si>
  <si>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</si>
  <si>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</si>
  <si>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</si>
  <si>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</si>
  <si>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</si>
  <si>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</si>
  <si>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</si>
  <si>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</si>
  <si>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</si>
  <si>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</si>
  <si>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</si>
  <si>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</si>
  <si>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</si>
  <si>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</si>
  <si>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</si>
  <si>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</si>
  <si>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</si>
  <si>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</si>
  <si>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</si>
  <si>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</si>
  <si>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</si>
  <si>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</si>
  <si>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</si>
  <si>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</si>
  <si>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</si>
  <si>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</si>
  <si>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</si>
  <si>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</si>
  <si>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</si>
  <si>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</si>
  <si>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</si>
  <si>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</si>
  <si>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</si>
  <si>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</si>
  <si>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</si>
  <si>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</si>
  <si>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</si>
  <si>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</si>
  <si>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</si>
  <si>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</si>
  <si>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</si>
  <si>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</si>
  <si>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</si>
  <si>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</si>
  <si>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</si>
  <si>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</si>
  <si>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</si>
  <si>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</si>
  <si>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</si>
  <si>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</si>
  <si>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</si>
  <si>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</si>
  <si>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</si>
  <si>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</si>
  <si>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</si>
  <si>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</si>
  <si>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</si>
  <si>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</si>
  <si>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</si>
  <si>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</si>
  <si>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</si>
  <si>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</si>
  <si>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</si>
  <si>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</si>
  <si>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</si>
  <si>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</si>
  <si>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</si>
  <si>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</si>
  <si>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</si>
  <si>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</si>
  <si>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</si>
  <si>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</si>
  <si>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</si>
  <si>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</si>
  <si>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</si>
  <si>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</si>
  <si>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</si>
  <si>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</si>
  <si>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</si>
  <si>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</si>
  <si>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</si>
  <si>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</si>
  <si>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</si>
  <si>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</si>
  <si>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</si>
  <si>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</si>
  <si>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</si>
  <si>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</si>
  <si>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</si>
  <si>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</si>
  <si>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</si>
  <si>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</si>
  <si>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</si>
  <si>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</si>
  <si>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</si>
  <si>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</si>
  <si>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</si>
  <si>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</si>
  <si>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</si>
  <si>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</si>
  <si>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</si>
  <si>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</si>
  <si>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</si>
  <si>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</si>
  <si>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</si>
  <si>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</si>
  <si>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</si>
  <si>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</si>
  <si>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</si>
  <si>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</si>
  <si>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</si>
  <si>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</si>
  <si>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</si>
  <si>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</si>
  <si>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</si>
  <si>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</si>
  <si>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</si>
  <si>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</si>
  <si>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</si>
  <si>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</si>
  <si>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</si>
  <si>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</si>
  <si>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</si>
  <si>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</si>
  <si>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</si>
  <si>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</si>
  <si>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</si>
  <si>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</si>
  <si>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</si>
  <si>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</si>
  <si>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</si>
  <si>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</si>
  <si>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</si>
  <si>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</si>
  <si>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</si>
  <si>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</si>
  <si>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</si>
  <si>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</si>
  <si>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</si>
  <si>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</si>
  <si>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</si>
  <si>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</si>
  <si>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</si>
  <si>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</si>
  <si>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</si>
  <si>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</si>
  <si>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</si>
  <si>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</si>
  <si>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</si>
  <si>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</si>
  <si>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</si>
  <si>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</si>
  <si>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</si>
  <si>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</si>
  <si>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</si>
  <si>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</si>
  <si>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</si>
  <si>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</si>
  <si>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</si>
  <si>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</si>
  <si>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</si>
  <si>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</si>
  <si>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</si>
  <si>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</si>
  <si>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</si>
  <si>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</si>
  <si>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</si>
  <si>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</si>
  <si>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</si>
  <si>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</si>
  <si>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</si>
  <si>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</si>
  <si>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</si>
  <si>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</si>
  <si>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</si>
  <si>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</si>
  <si>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</si>
  <si>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</si>
  <si>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</si>
  <si>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</si>
  <si>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</si>
  <si>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</si>
  <si>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</si>
  <si>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</si>
  <si>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</si>
  <si>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</si>
  <si>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</si>
  <si>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</si>
  <si>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</si>
  <si>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</si>
  <si>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</si>
  <si>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</si>
  <si>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</si>
  <si>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</si>
  <si>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</si>
  <si>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</si>
  <si>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</si>
  <si>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</si>
  <si>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</si>
  <si>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</si>
  <si>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</si>
  <si>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</si>
  <si>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</si>
  <si>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</si>
  <si>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</si>
  <si>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</si>
  <si>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</si>
  <si>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</si>
  <si>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</si>
  <si>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</si>
  <si>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</si>
  <si>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</si>
  <si>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</si>
  <si>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</si>
  <si>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</si>
  <si>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</si>
  <si>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</si>
  <si>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</si>
  <si>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</si>
  <si>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</si>
  <si>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</si>
  <si>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</si>
  <si>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</si>
  <si>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</si>
  <si>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</si>
  <si>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</si>
  <si>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</si>
  <si>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</si>
  <si>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</si>
  <si>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</si>
  <si>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</si>
  <si>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</si>
  <si>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</si>
  <si>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</si>
  <si>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</si>
  <si>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</si>
  <si>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</si>
  <si>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</si>
  <si>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</si>
  <si>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</si>
  <si>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</si>
  <si>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</si>
  <si>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</si>
  <si>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</si>
  <si>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</si>
  <si>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</si>
  <si>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</si>
  <si>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</si>
  <si>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</si>
  <si>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</si>
  <si>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</si>
  <si>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</si>
  <si>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</si>
  <si>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</si>
  <si>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</si>
  <si>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</si>
  <si>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</si>
  <si>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</si>
  <si>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</si>
  <si>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</si>
  <si>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</si>
  <si>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</si>
  <si>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</si>
  <si>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</si>
  <si>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</si>
  <si>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</si>
  <si>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</si>
  <si>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</si>
  <si>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</si>
  <si>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</si>
  <si>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</si>
  <si>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</si>
  <si>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</si>
  <si>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</si>
  <si>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</si>
  <si>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</si>
  <si>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</si>
  <si>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</si>
  <si>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</si>
  <si>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</si>
  <si>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</si>
  <si>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</si>
  <si>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</si>
  <si>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</si>
  <si>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</si>
  <si>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</si>
  <si>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</si>
  <si>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</si>
  <si>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</si>
  <si>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</si>
  <si>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</si>
  <si>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</si>
  <si>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</si>
  <si>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</si>
  <si>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</si>
  <si>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</si>
  <si>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</si>
  <si>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</si>
  <si>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</si>
  <si>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</si>
  <si>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</si>
  <si>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</si>
  <si>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</si>
  <si>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</si>
  <si>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</si>
  <si>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</si>
  <si>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</si>
  <si>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</si>
  <si>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</si>
  <si>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</si>
  <si>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</si>
  <si>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</si>
  <si>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</si>
  <si>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</si>
  <si>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</si>
  <si>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</si>
  <si>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</si>
  <si>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</si>
  <si>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</si>
  <si>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</si>
  <si>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</si>
  <si>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</si>
  <si>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</si>
  <si>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</si>
  <si>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</si>
  <si>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</si>
  <si>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</si>
  <si>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</si>
  <si>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</si>
  <si>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</si>
  <si>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</si>
  <si>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</si>
  <si>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</si>
  <si>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</si>
  <si>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</si>
  <si>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</si>
  <si>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</si>
  <si>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</si>
  <si>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</si>
  <si>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</si>
  <si>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</si>
  <si>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</si>
  <si>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</si>
  <si>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</si>
  <si>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</si>
  <si>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</si>
  <si>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</si>
  <si>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</si>
  <si>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</si>
  <si>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</si>
  <si>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</si>
  <si>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</si>
  <si>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</si>
  <si>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</si>
  <si>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</si>
  <si>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</si>
  <si>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</si>
  <si>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</si>
  <si>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</si>
  <si>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</si>
  <si>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</si>
  <si>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</si>
  <si>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</si>
  <si>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</si>
  <si>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</si>
  <si>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</si>
  <si>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</si>
  <si>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</si>
  <si>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</si>
  <si>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</si>
  <si>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</si>
  <si>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</si>
  <si>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</si>
  <si>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</si>
  <si>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</si>
  <si>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</si>
  <si>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</si>
  <si>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</si>
  <si>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</si>
  <si>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</si>
  <si>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</si>
  <si>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</si>
  <si>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</si>
  <si>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</si>
  <si>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</si>
  <si>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</si>
  <si>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</si>
  <si>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</si>
  <si>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</si>
  <si>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</si>
  <si>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</si>
  <si>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</si>
  <si>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</si>
  <si>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</si>
  <si>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</si>
  <si>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</si>
  <si>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</si>
  <si>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</si>
  <si>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</si>
  <si>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</si>
  <si>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</si>
  <si>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</si>
  <si>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</si>
  <si>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</si>
  <si>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</si>
  <si>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</si>
  <si>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</si>
  <si>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</si>
  <si>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</si>
  <si>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</si>
  <si>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</si>
  <si>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</si>
  <si>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</si>
  <si>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</si>
  <si>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</si>
  <si>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</si>
  <si>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</si>
  <si>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</si>
  <si>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</si>
  <si>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</si>
  <si>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</si>
  <si>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</si>
  <si>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</si>
  <si>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</si>
  <si>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</si>
  <si>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</si>
  <si>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</si>
  <si>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</si>
  <si>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</si>
  <si>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</si>
  <si>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</si>
  <si>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</si>
  <si>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</si>
  <si>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</si>
  <si>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</si>
  <si>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</si>
  <si>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</si>
  <si>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</si>
  <si>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</si>
  <si>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</si>
  <si>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</si>
  <si>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</si>
  <si>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</si>
  <si>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</si>
  <si>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</si>
  <si>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</si>
  <si>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</si>
  <si>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</si>
  <si>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</si>
  <si>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</si>
  <si>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</si>
  <si>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</si>
  <si>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</si>
  <si>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</si>
  <si>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</si>
  <si>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</si>
  <si>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</si>
  <si>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</si>
  <si>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</si>
  <si>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</si>
  <si>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</si>
  <si>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</si>
  <si>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</si>
  <si>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</si>
  <si>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</si>
  <si>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</si>
  <si>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</si>
  <si>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</si>
  <si>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</si>
  <si>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</si>
  <si>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</si>
  <si>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</si>
  <si>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</si>
  <si>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</si>
  <si>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</si>
  <si>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</si>
  <si>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</si>
  <si>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</si>
  <si>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</si>
  <si>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</si>
  <si>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</si>
  <si>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</si>
  <si>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</si>
  <si>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</si>
  <si>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</si>
  <si>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</si>
  <si>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</si>
  <si>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</si>
  <si>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</si>
  <si>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</si>
  <si>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</si>
  <si>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</si>
  <si>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</si>
  <si>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</si>
  <si>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</si>
  <si>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</si>
  <si>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</si>
  <si>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</si>
  <si>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</si>
  <si>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</si>
  <si>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</si>
  <si>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</si>
  <si>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</si>
  <si>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</si>
  <si>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</si>
  <si>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</si>
  <si>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</si>
  <si>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</si>
  <si>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</si>
  <si>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</si>
  <si>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</si>
  <si>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</si>
  <si>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</si>
  <si>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</si>
  <si>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</si>
  <si>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</si>
  <si>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</si>
  <si>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</si>
  <si>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</si>
  <si>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</si>
  <si>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</si>
  <si>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</si>
  <si>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</si>
  <si>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</si>
  <si>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</si>
  <si>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</si>
  <si>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</si>
  <si>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</si>
  <si>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</si>
  <si>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</si>
  <si>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</si>
  <si>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</si>
  <si>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</si>
  <si>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</si>
  <si>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</si>
  <si>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</si>
  <si>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</si>
  <si>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</si>
  <si>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</si>
  <si>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</si>
  <si>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</si>
  <si>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</si>
  <si>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</si>
  <si>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</si>
  <si>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</si>
  <si>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</si>
  <si>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</si>
  <si>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</si>
  <si>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</si>
  <si>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</si>
  <si>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</si>
  <si>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</si>
  <si>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</si>
  <si>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</si>
  <si>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</si>
  <si>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</si>
  <si>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</si>
  <si>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</si>
  <si>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</si>
  <si>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</si>
  <si>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</si>
  <si>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</si>
  <si>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</si>
  <si>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</si>
  <si>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</si>
  <si>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</si>
  <si>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</si>
  <si>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</si>
  <si>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</si>
  <si>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</si>
  <si>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</si>
  <si>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</si>
  <si>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</si>
  <si>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</si>
  <si>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</si>
  <si>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</si>
  <si>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</si>
  <si>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</si>
  <si>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</si>
  <si>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</si>
  <si>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</si>
  <si>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</si>
  <si>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</si>
  <si>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</si>
  <si>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</si>
  <si>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</si>
  <si>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</si>
  <si>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</si>
  <si>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</si>
  <si>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</si>
  <si>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</si>
  <si>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</si>
  <si>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</si>
  <si>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</si>
  <si>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</si>
  <si>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</si>
  <si>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</si>
  <si>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</si>
  <si>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</si>
  <si>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</si>
  <si>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</si>
  <si>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</si>
  <si>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</si>
  <si>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</si>
  <si>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</si>
  <si>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</si>
  <si>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</si>
  <si>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</si>
  <si>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</si>
  <si>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</si>
  <si>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</si>
  <si>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</si>
  <si>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</si>
  <si>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</si>
  <si>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</si>
  <si>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</si>
  <si>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</si>
  <si>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</si>
  <si>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</si>
  <si>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</si>
  <si>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</si>
  <si>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</si>
  <si>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</si>
  <si>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</si>
  <si>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</si>
  <si>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</si>
  <si>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</si>
  <si>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</si>
  <si>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</si>
  <si>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</si>
  <si>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</si>
  <si>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</si>
  <si>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</si>
  <si>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</si>
  <si>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</si>
  <si>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</si>
  <si>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</si>
  <si>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</si>
  <si>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</si>
  <si>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</si>
  <si>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</si>
  <si>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</si>
  <si>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</si>
  <si>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</si>
  <si>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</si>
  <si>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</si>
  <si>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</si>
  <si>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</si>
  <si>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</si>
  <si>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</si>
  <si>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</si>
  <si>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</si>
  <si>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</si>
  <si>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</si>
  <si>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</si>
  <si>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</si>
  <si>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</si>
  <si>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</si>
  <si>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</si>
  <si>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</si>
  <si>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</si>
  <si>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</si>
  <si>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</si>
  <si>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</si>
  <si>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</si>
  <si>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</si>
  <si>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</si>
  <si>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</si>
  <si>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</si>
  <si>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</si>
  <si>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</si>
  <si>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</si>
  <si>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</si>
  <si>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</si>
  <si>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</si>
  <si>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</si>
  <si>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</si>
  <si>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</si>
  <si>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</si>
  <si>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</si>
  <si>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</si>
  <si>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</si>
  <si>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</si>
  <si>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</si>
  <si>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</si>
  <si>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</si>
  <si>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</si>
  <si>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</si>
  <si>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</si>
  <si>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</si>
  <si>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</si>
  <si>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</si>
  <si>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</si>
  <si>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</si>
  <si>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</si>
  <si>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</si>
  <si>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</si>
  <si>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</si>
  <si>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</si>
  <si>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</si>
  <si>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</si>
  <si>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</si>
  <si>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</si>
  <si>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</si>
  <si>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</si>
  <si>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</si>
  <si>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</si>
  <si>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</si>
  <si>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</si>
  <si>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</si>
  <si>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</si>
  <si>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</si>
  <si>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</si>
  <si>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</si>
  <si>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</si>
  <si>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</si>
  <si>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</si>
  <si>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</si>
  <si>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</si>
  <si>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</si>
  <si>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</si>
  <si>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</si>
  <si>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</si>
  <si>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</si>
  <si>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</si>
  <si>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</si>
  <si>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</si>
  <si>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</si>
  <si>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</si>
  <si>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</si>
  <si>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</si>
  <si>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</si>
  <si>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</si>
  <si>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</si>
  <si>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</si>
  <si>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</si>
  <si>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</si>
  <si>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</si>
  <si>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</si>
  <si>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</si>
  <si>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</si>
  <si>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</si>
  <si>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</si>
  <si>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</si>
  <si>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</si>
  <si>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</si>
  <si>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</si>
  <si>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</si>
  <si>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</si>
  <si>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</si>
  <si>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</si>
  <si>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</si>
  <si>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</si>
  <si>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</si>
  <si>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</si>
  <si>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</si>
  <si>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</si>
  <si>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</si>
  <si>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</si>
  <si>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</si>
  <si>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</si>
  <si>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</si>
  <si>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</si>
  <si>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</si>
  <si>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</si>
  <si>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</si>
  <si>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</si>
  <si>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</si>
  <si>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</si>
  <si>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</si>
  <si>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</si>
  <si>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</si>
  <si>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</si>
  <si>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</si>
  <si>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</si>
  <si>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</si>
  <si>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</si>
  <si>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</si>
  <si>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</si>
  <si>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</si>
  <si>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</si>
  <si>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</si>
  <si>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</si>
  <si>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</si>
  <si>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</si>
  <si>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</si>
  <si>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</si>
  <si>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</si>
  <si>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</si>
  <si>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</si>
  <si>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</si>
  <si>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</si>
  <si>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</si>
  <si>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</si>
  <si>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</si>
  <si>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</si>
  <si>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</si>
  <si>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</si>
  <si>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</si>
  <si>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</si>
  <si>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</si>
  <si>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</si>
  <si>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</si>
  <si>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</si>
  <si>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</si>
  <si>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</si>
  <si>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</si>
  <si>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</si>
  <si>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</si>
  <si>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</si>
  <si>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</si>
  <si>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</si>
  <si>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</si>
  <si>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</si>
  <si>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</si>
  <si>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</si>
  <si>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</si>
  <si>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</si>
  <si>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</si>
  <si>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</si>
  <si>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</si>
  <si>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</si>
  <si>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</si>
  <si>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</si>
  <si>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</si>
  <si>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</si>
  <si>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</si>
  <si>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</si>
  <si>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</si>
  <si>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</si>
  <si>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</si>
  <si>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</si>
  <si>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</si>
  <si>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</si>
  <si>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</si>
  <si>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</si>
  <si>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</si>
  <si>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</si>
  <si>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</si>
  <si>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</si>
  <si>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</si>
  <si>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</si>
  <si>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</si>
  <si>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</si>
  <si>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</si>
  <si>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</si>
  <si>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</si>
  <si>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</si>
  <si>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</si>
  <si>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</si>
  <si>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</si>
  <si>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</si>
  <si>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</si>
  <si>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</si>
  <si>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</si>
  <si>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</si>
  <si>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</si>
  <si>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</si>
  <si>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</si>
  <si>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</si>
  <si>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</si>
  <si>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</si>
  <si>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</si>
  <si>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</si>
  <si>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</si>
  <si>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</si>
  <si>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</si>
  <si>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</si>
  <si>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</si>
  <si>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</si>
  <si>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</si>
  <si>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</si>
  <si>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</si>
  <si>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</si>
  <si>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</si>
  <si>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</si>
  <si>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</si>
  <si>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</si>
  <si>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</si>
  <si>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</si>
  <si>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</si>
  <si>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</si>
  <si>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</si>
  <si>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</si>
  <si>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</si>
  <si>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</si>
  <si>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</si>
  <si>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</si>
  <si>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</si>
  <si>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</si>
  <si>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</si>
  <si>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</si>
  <si>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</si>
  <si>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</si>
  <si>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</si>
  <si>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</si>
  <si>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</si>
  <si>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</si>
  <si>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</si>
  <si>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</si>
  <si>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</si>
  <si>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</si>
  <si>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</si>
  <si>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</si>
  <si>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</si>
  <si>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</si>
  <si>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</si>
  <si>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</si>
  <si>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</si>
  <si>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</si>
  <si>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</si>
  <si>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</si>
  <si>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</si>
  <si>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</si>
  <si>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</si>
  <si>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</si>
  <si>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</si>
  <si>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</si>
  <si>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</si>
  <si>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</si>
  <si>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</si>
  <si>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</si>
  <si>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</si>
  <si>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</si>
  <si>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</si>
  <si>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</si>
  <si>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</si>
  <si>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</si>
  <si>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</si>
  <si>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</si>
  <si>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</si>
  <si>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</si>
  <si>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</si>
  <si>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</si>
  <si>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</si>
  <si>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</si>
  <si>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</si>
  <si>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</si>
  <si>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</si>
  <si>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</si>
  <si>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</si>
  <si>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</si>
  <si>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</si>
  <si>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</si>
  <si>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</si>
  <si>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</si>
  <si>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</si>
  <si>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</si>
  <si>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</si>
  <si>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</si>
  <si>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</si>
  <si>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</si>
  <si>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</si>
  <si>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</si>
  <si>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</si>
  <si>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</si>
  <si>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</si>
  <si>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</si>
  <si>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</si>
  <si>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</si>
  <si>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</si>
  <si>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</si>
  <si>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</si>
  <si>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</si>
  <si>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</si>
  <si>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</si>
  <si>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</si>
  <si>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</si>
  <si>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</si>
  <si>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</si>
  <si>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</si>
  <si>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</si>
  <si>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</si>
  <si>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</si>
  <si>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</si>
  <si>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</si>
  <si>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</si>
  <si>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</si>
  <si>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</si>
  <si>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</si>
  <si>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</si>
  <si>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</si>
  <si>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</si>
  <si>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</si>
  <si>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</si>
  <si>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</si>
  <si>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</si>
  <si>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</si>
  <si>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</si>
  <si>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</si>
  <si>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</si>
  <si>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</si>
  <si>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</si>
  <si>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</si>
  <si>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</si>
  <si>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</si>
  <si>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</si>
  <si>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</si>
  <si>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</si>
  <si>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</si>
  <si>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</si>
  <si>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</si>
  <si>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</si>
  <si>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</si>
  <si>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</si>
  <si>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</si>
  <si>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</si>
  <si>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</si>
  <si>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</si>
  <si>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</si>
  <si>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</si>
  <si>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</si>
  <si>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</si>
  <si>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</si>
  <si>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</si>
  <si>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</si>
  <si>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</si>
  <si>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</si>
  <si>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</si>
  <si>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</si>
  <si>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</si>
  <si>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</si>
  <si>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</si>
  <si>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</si>
  <si>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</si>
  <si>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</si>
  <si>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</si>
  <si>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</si>
  <si>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</si>
  <si>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</si>
  <si>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</si>
  <si>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</si>
  <si>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</si>
  <si>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</si>
  <si>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</si>
  <si>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</si>
  <si>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</si>
  <si>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</si>
  <si>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</si>
  <si>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</si>
  <si>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</si>
  <si>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</si>
  <si>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</si>
  <si>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</si>
  <si>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</si>
  <si>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</si>
  <si>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</si>
  <si>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</si>
  <si>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</si>
  <si>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</si>
  <si>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</si>
  <si>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</si>
  <si>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</si>
  <si>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</si>
  <si>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</si>
  <si>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</si>
  <si>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</si>
  <si>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</si>
  <si>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</si>
  <si>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</si>
  <si>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</si>
  <si>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</si>
  <si>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</si>
  <si>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</si>
  <si>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</si>
  <si>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</si>
  <si>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</si>
  <si>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</si>
  <si>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</si>
  <si>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</si>
  <si>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</si>
  <si>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</si>
  <si>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</si>
  <si>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</si>
  <si>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</si>
  <si>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</si>
  <si>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</si>
  <si>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</si>
  <si>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</si>
  <si>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</si>
  <si>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</si>
  <si>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</si>
  <si>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</si>
  <si>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</si>
  <si>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</si>
  <si>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</si>
  <si>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</si>
  <si>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</si>
  <si>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</si>
  <si>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</si>
  <si>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</si>
  <si>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</si>
  <si>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</si>
  <si>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</si>
  <si>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</si>
  <si>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</si>
  <si>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</si>
  <si>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</si>
  <si>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</si>
  <si>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</si>
  <si>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</si>
  <si>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</si>
  <si>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</si>
  <si>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</si>
  <si>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</si>
  <si>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</si>
  <si>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</si>
  <si>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</si>
  <si>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</si>
  <si>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</si>
  <si>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</si>
  <si>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</si>
  <si>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</si>
  <si>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</si>
  <si>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</si>
  <si>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</si>
  <si>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</si>
  <si>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</si>
  <si>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</si>
  <si>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</si>
  <si>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</si>
  <si>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</si>
  <si>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</si>
  <si>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</si>
  <si>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</si>
  <si>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</si>
  <si>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</si>
  <si>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</si>
  <si>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</si>
  <si>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</si>
  <si>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</si>
  <si>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</si>
  <si>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</si>
  <si>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</si>
  <si>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</si>
  <si>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</si>
  <si>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</si>
  <si>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</si>
  <si>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</si>
  <si>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</si>
  <si>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</si>
  <si>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</si>
  <si>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</si>
  <si>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</si>
  <si>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</si>
  <si>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</si>
  <si>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</si>
  <si>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</si>
  <si>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</si>
  <si>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</si>
  <si>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</si>
  <si>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</si>
  <si>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</si>
  <si>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</si>
  <si>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</si>
  <si>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</si>
  <si>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</si>
  <si>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</si>
  <si>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</si>
  <si>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</si>
  <si>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</si>
  <si>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</si>
  <si>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</si>
  <si>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</si>
  <si>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</si>
  <si>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</si>
  <si>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</si>
  <si>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</si>
  <si>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</si>
  <si>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</si>
  <si>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</si>
  <si>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</si>
  <si>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</si>
  <si>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</si>
  <si>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</si>
  <si>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</si>
  <si>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</si>
  <si>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</si>
  <si>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</si>
  <si>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</si>
  <si>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</si>
  <si>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</si>
  <si>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</si>
  <si>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</si>
  <si>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</si>
  <si>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</si>
  <si>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</si>
  <si>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</si>
  <si>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</si>
  <si>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</si>
  <si>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</si>
  <si>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</si>
  <si>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</si>
  <si>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</si>
  <si>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</si>
  <si>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</si>
  <si>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</si>
  <si>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</si>
  <si>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</si>
  <si>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</si>
  <si>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</si>
  <si>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</si>
  <si>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</si>
  <si>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</si>
  <si>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</si>
  <si>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</si>
  <si>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</si>
  <si>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</si>
  <si>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</si>
  <si>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</si>
  <si>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</si>
  <si>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</si>
  <si>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</si>
  <si>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</si>
  <si>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</si>
  <si>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</si>
  <si>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</si>
  <si>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</si>
  <si>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</si>
  <si>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</si>
  <si>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</si>
  <si>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</si>
  <si>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</si>
  <si>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</si>
  <si>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</si>
  <si>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</si>
  <si>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</si>
  <si>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</si>
  <si>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</si>
  <si>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</si>
  <si>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</si>
  <si>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</si>
  <si>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</si>
  <si>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</si>
  <si>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</si>
  <si>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</si>
  <si>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</si>
  <si>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</si>
  <si>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</si>
  <si>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</si>
  <si>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</si>
  <si>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</si>
  <si>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</si>
  <si>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</si>
  <si>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</si>
  <si>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</si>
  <si>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</si>
  <si>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</si>
  <si>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</si>
  <si>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</si>
  <si>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</si>
  <si>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</si>
  <si>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</si>
  <si>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</si>
  <si>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</si>
  <si>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</si>
  <si>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</si>
  <si>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</si>
  <si>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</si>
  <si>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</si>
  <si>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</si>
  <si>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</si>
  <si>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</si>
  <si>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</si>
  <si>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</si>
  <si>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</si>
  <si>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</si>
  <si>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</si>
  <si>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</si>
  <si>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</si>
  <si>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</si>
  <si>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</si>
  <si>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</si>
  <si>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</si>
  <si>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</si>
  <si>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</si>
  <si>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</si>
  <si>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</si>
  <si>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</si>
  <si>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</si>
  <si>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</si>
  <si>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</si>
  <si>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</si>
  <si>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</si>
  <si>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</si>
  <si>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</si>
  <si>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</si>
  <si>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</si>
  <si>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</si>
  <si>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</si>
  <si>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</si>
  <si>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</si>
  <si>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</si>
  <si>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</si>
  <si>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</si>
  <si>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</si>
  <si>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</si>
  <si>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</si>
  <si>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</si>
  <si>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</si>
  <si>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</si>
  <si>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</si>
  <si>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</si>
  <si>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</si>
  <si>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</si>
  <si>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</si>
  <si>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</si>
  <si>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</si>
  <si>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</si>
  <si>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</si>
  <si>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</si>
  <si>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</si>
  <si>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</si>
  <si>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</si>
  <si>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</si>
  <si>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</si>
  <si>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</si>
  <si>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</si>
  <si>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</si>
  <si>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</si>
  <si>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</si>
  <si>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</si>
  <si>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</si>
  <si>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</si>
  <si>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</si>
  <si>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</si>
  <si>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</si>
  <si>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</si>
  <si>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</si>
  <si>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</si>
  <si>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</si>
  <si>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</si>
  <si>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</si>
  <si>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</si>
  <si>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</si>
  <si>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</si>
  <si>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</si>
  <si>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</si>
  <si>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</si>
  <si>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</si>
  <si>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</si>
  <si>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</si>
  <si>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</si>
  <si>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</si>
  <si>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</si>
  <si>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</si>
  <si>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</si>
  <si>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</si>
  <si>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</si>
  <si>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</si>
  <si>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</si>
  <si>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</si>
  <si>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</si>
  <si>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</si>
  <si>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</si>
  <si>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</si>
  <si>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</si>
  <si>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</si>
  <si>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</si>
  <si>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</si>
  <si>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</si>
  <si>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</si>
  <si>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</si>
  <si>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</si>
  <si>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</si>
  <si>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</si>
  <si>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</si>
  <si>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</si>
  <si>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</si>
  <si>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</si>
  <si>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</si>
  <si>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</si>
  <si>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</si>
  <si>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</si>
  <si>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</si>
  <si>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</si>
  <si>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</si>
  <si>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</si>
  <si>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</si>
  <si>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</si>
  <si>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</si>
  <si>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</si>
  <si>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</si>
  <si>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</si>
  <si>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</si>
  <si>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</si>
  <si>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</si>
  <si>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</si>
  <si>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</si>
  <si>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</si>
  <si>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</si>
  <si>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</si>
  <si>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</si>
  <si>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</si>
  <si>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</si>
  <si>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</si>
  <si>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</si>
  <si>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</si>
  <si>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</si>
  <si>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</si>
  <si>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</si>
  <si>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</si>
  <si>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</si>
  <si>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</si>
  <si>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</si>
  <si>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</si>
  <si>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</si>
  <si>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</si>
  <si>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</si>
  <si>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</si>
  <si>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</si>
  <si>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</si>
  <si>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</si>
  <si>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</si>
  <si>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</si>
  <si>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</si>
  <si>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</si>
  <si>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</si>
  <si>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</si>
  <si>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</si>
  <si>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</si>
  <si>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</si>
  <si>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</si>
  <si>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</si>
  <si>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</si>
  <si>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</si>
  <si>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</si>
  <si>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</si>
  <si>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</si>
  <si>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</si>
  <si>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</si>
  <si>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</si>
  <si>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</si>
  <si>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</si>
  <si>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</si>
  <si>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</si>
  <si>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</si>
  <si>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</si>
  <si>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</si>
  <si>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</si>
  <si>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</si>
  <si>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</si>
  <si>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</si>
  <si>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</si>
  <si>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</si>
  <si>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</si>
  <si>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</si>
  <si>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</si>
  <si>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</si>
  <si>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</si>
  <si>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</si>
  <si>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</si>
  <si>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</si>
  <si>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</si>
  <si>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</si>
  <si>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</si>
  <si>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</si>
  <si>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</si>
  <si>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</si>
  <si>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</si>
  <si>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</si>
  <si>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</si>
  <si>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</si>
  <si>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</si>
  <si>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</si>
  <si>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</si>
  <si>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</si>
  <si>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</si>
  <si>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</si>
  <si>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</si>
  <si>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</si>
  <si>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</si>
  <si>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</si>
  <si>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</si>
  <si>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</si>
  <si>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</si>
  <si>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</si>
  <si>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</si>
  <si>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</si>
  <si>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</si>
  <si>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</si>
  <si>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</si>
  <si>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</si>
  <si>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</si>
  <si>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</si>
  <si>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</si>
  <si>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</si>
  <si>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</si>
  <si>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</si>
  <si>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</si>
  <si>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</si>
  <si>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</si>
  <si>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</si>
  <si>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</si>
  <si>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</si>
  <si>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</si>
  <si>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</si>
  <si>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</si>
  <si>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</si>
  <si>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</si>
  <si>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</si>
  <si>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</si>
  <si>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</si>
  <si>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</si>
  <si>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</si>
  <si>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</si>
  <si>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</si>
  <si>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</si>
  <si>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</si>
  <si>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</si>
  <si>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</si>
  <si>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</si>
  <si>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</si>
  <si>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</si>
  <si>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</si>
  <si>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</si>
  <si>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</si>
  <si>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</si>
  <si>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</si>
  <si>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</si>
  <si>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</si>
  <si>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</si>
  <si>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</si>
  <si>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</si>
  <si>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</si>
  <si>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</si>
  <si>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</si>
  <si>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</si>
  <si>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</si>
  <si>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</si>
  <si>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</si>
  <si>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</si>
  <si>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</si>
  <si>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</si>
  <si>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</si>
  <si>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</si>
  <si>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</si>
  <si>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</si>
  <si>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</si>
  <si>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</si>
  <si>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</si>
  <si>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</si>
  <si>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</si>
  <si>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</si>
  <si>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</si>
  <si>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</si>
  <si>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</si>
  <si>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</si>
  <si>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</si>
  <si>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</si>
  <si>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</si>
  <si>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</si>
  <si>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</si>
  <si>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</si>
  <si>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</si>
  <si>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</si>
  <si>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</si>
  <si>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</si>
  <si>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</si>
  <si>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</si>
  <si>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</si>
  <si>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</si>
  <si>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</si>
  <si>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</si>
  <si>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</si>
  <si>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</si>
  <si>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</si>
  <si>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</si>
  <si>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</si>
  <si>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</si>
  <si>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</si>
  <si>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</si>
  <si>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</si>
  <si>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</si>
  <si>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</si>
  <si>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</si>
  <si>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</si>
  <si>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</si>
  <si>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</si>
  <si>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</si>
  <si>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</si>
  <si>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</si>
  <si>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</si>
  <si>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</si>
  <si>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</si>
  <si>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</si>
  <si>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</si>
  <si>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</si>
  <si>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</si>
  <si>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</si>
  <si>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</si>
  <si>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</si>
  <si>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</si>
  <si>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</si>
  <si>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</si>
  <si>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</si>
  <si>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</si>
  <si>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</si>
  <si>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</si>
  <si>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</si>
  <si>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</si>
  <si>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</si>
  <si>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</si>
  <si>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</si>
  <si>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</si>
  <si>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</si>
  <si>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</si>
  <si>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</si>
  <si>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</si>
  <si>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</si>
  <si>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</si>
  <si>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</si>
  <si>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</si>
  <si>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</si>
  <si>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</si>
  <si>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</si>
  <si>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</si>
  <si>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</si>
  <si>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</si>
  <si>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</si>
  <si>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</si>
  <si>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</si>
  <si>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</si>
  <si>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</si>
  <si>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</si>
  <si>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</si>
  <si>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</si>
  <si>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</si>
  <si>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</si>
  <si>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</si>
  <si>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</si>
  <si>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</si>
  <si>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</si>
  <si>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</si>
  <si>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</si>
  <si>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</si>
  <si>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</si>
  <si>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</si>
  <si>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</si>
  <si>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</si>
  <si>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</si>
  <si>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</si>
  <si>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</si>
  <si>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</si>
  <si>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</si>
  <si>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</si>
  <si>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</si>
  <si>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</si>
  <si>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</si>
  <si>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</si>
  <si>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</si>
  <si>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</si>
  <si>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</si>
  <si>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</si>
  <si>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</si>
  <si>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</si>
  <si>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</si>
  <si>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</si>
  <si>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</si>
  <si>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</si>
  <si>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</si>
  <si>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</si>
  <si>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</si>
  <si>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</si>
  <si>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</si>
  <si>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</si>
  <si>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</si>
  <si>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</si>
  <si>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</si>
  <si>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</si>
  <si>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</si>
  <si>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</si>
  <si>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</si>
  <si>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</si>
  <si>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</si>
  <si>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</si>
  <si>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</si>
  <si>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</si>
  <si>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</si>
  <si>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</si>
  <si>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</si>
  <si>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</si>
  <si>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</si>
  <si>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</si>
  <si>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</si>
  <si>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</si>
  <si>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</si>
  <si>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</si>
  <si>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</si>
  <si>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</si>
  <si>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</si>
  <si>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</si>
  <si>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</si>
  <si>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</si>
  <si>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</si>
  <si>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</si>
  <si>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</si>
  <si>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</si>
  <si>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</si>
  <si>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</si>
  <si>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</si>
  <si>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</si>
  <si>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</si>
  <si>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</si>
  <si>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</si>
  <si>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</si>
  <si>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</si>
  <si>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</si>
  <si>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</si>
  <si>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</si>
  <si>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</si>
  <si>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</si>
  <si>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</si>
  <si>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</si>
  <si>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</si>
  <si>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</si>
  <si>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</si>
  <si>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</si>
  <si>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</si>
  <si>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</si>
  <si>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</si>
  <si>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</si>
  <si>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</si>
  <si>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</si>
  <si>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</si>
  <si>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</si>
  <si>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</si>
  <si>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</si>
  <si>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</si>
  <si>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</si>
  <si>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</si>
  <si>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</si>
  <si>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</si>
  <si>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</si>
  <si>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</si>
  <si>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</si>
  <si>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</si>
  <si>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</si>
  <si>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</si>
  <si>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</si>
  <si>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</si>
  <si>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</si>
  <si>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</si>
  <si>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</si>
  <si>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</si>
  <si>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</si>
  <si>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</si>
  <si>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</si>
  <si>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</si>
  <si>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</si>
  <si>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</si>
  <si>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</si>
  <si>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</si>
  <si>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</si>
  <si>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</si>
  <si>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</si>
  <si>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</si>
  <si>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</si>
  <si>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</si>
  <si>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</si>
  <si>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</si>
  <si>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</si>
  <si>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</si>
  <si>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</si>
  <si>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</si>
  <si>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</si>
  <si>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</si>
  <si>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</si>
  <si>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</si>
  <si>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</si>
  <si>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</si>
  <si>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</si>
  <si>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</si>
  <si>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</si>
  <si>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</si>
  <si>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</si>
  <si>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</si>
  <si>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</si>
  <si>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</si>
  <si>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</si>
  <si>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</si>
  <si>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</si>
  <si>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</si>
  <si>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</si>
  <si>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</si>
  <si>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</si>
  <si>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</si>
  <si>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</si>
  <si>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</si>
  <si>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</si>
  <si>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</si>
  <si>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</si>
  <si>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</si>
  <si>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</si>
  <si>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</si>
  <si>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</si>
  <si>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</si>
  <si>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</si>
  <si>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</si>
  <si>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</si>
  <si>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</si>
  <si>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</si>
  <si>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</si>
  <si>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</si>
  <si>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</si>
  <si>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</si>
  <si>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</si>
  <si>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</si>
  <si>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</si>
  <si>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</si>
  <si>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</si>
  <si>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</si>
  <si>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</si>
  <si>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</si>
  <si>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</si>
  <si>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</si>
  <si>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</si>
  <si>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</si>
  <si>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</si>
  <si>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</si>
  <si>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</si>
  <si>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</si>
  <si>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</si>
  <si>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</si>
  <si>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</si>
  <si>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</si>
  <si>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</si>
  <si>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</si>
  <si>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</si>
  <si>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</si>
  <si>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</si>
  <si>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</si>
  <si>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</si>
  <si>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</si>
  <si>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</si>
  <si>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</si>
  <si>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</si>
  <si>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</si>
  <si>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</si>
  <si>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</si>
  <si>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</si>
  <si>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</si>
  <si>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</si>
  <si>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</si>
  <si>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</si>
  <si>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</si>
  <si>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</si>
  <si>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</si>
  <si>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</si>
  <si>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</si>
  <si>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</si>
  <si>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</si>
  <si>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</si>
  <si>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</si>
  <si>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</si>
  <si>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</si>
  <si>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</si>
  <si>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</si>
  <si>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</si>
  <si>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</si>
  <si>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</si>
  <si>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</si>
  <si>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</si>
  <si>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</si>
  <si>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</si>
  <si>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</si>
  <si>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</si>
  <si>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</si>
  <si>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</si>
  <si>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</si>
  <si>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</si>
  <si>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</si>
  <si>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</si>
  <si>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</si>
  <si>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</si>
  <si>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</si>
  <si>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</si>
  <si>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</si>
  <si>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</si>
  <si>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</si>
  <si>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</si>
  <si>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</si>
  <si>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</si>
  <si>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</si>
  <si>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</si>
  <si>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</si>
  <si>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</si>
  <si>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</si>
  <si>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</si>
  <si>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</si>
  <si>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</si>
  <si>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</si>
  <si>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</si>
  <si>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</si>
  <si>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</si>
  <si>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</si>
  <si>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</si>
  <si>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</si>
  <si>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</si>
  <si>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</si>
  <si>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</si>
  <si>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</si>
  <si>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</si>
  <si>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</si>
  <si>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</si>
  <si>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</si>
  <si>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</si>
  <si>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</si>
  <si>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</si>
  <si>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</si>
  <si>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</si>
  <si>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</si>
  <si>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</si>
  <si>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</si>
  <si>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</si>
  <si>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</si>
  <si>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</si>
  <si>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</si>
  <si>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</si>
  <si>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</si>
  <si>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</si>
  <si>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</si>
  <si>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</si>
  <si>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</si>
  <si>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</si>
  <si>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</si>
  <si>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</si>
  <si>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</si>
  <si>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</si>
  <si>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</si>
  <si>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</si>
  <si>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</si>
  <si>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</si>
  <si>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</si>
  <si>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</si>
  <si>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</si>
  <si>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</si>
  <si>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</si>
  <si>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</si>
  <si>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</si>
  <si>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</si>
  <si>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</si>
  <si>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</si>
  <si>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</si>
  <si>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</si>
  <si>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</si>
  <si>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</si>
  <si>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</si>
  <si>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</si>
  <si>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</si>
  <si>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</si>
  <si>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</si>
  <si>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</si>
  <si>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</si>
  <si>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</si>
  <si>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</si>
  <si>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</si>
  <si>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</si>
  <si>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</si>
  <si>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</si>
  <si>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</si>
  <si>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</si>
  <si>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</si>
  <si>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</si>
  <si>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</si>
  <si>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</si>
  <si>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</si>
  <si>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</si>
  <si>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</si>
  <si>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</si>
  <si>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</si>
  <si>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</si>
  <si>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</si>
  <si>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</si>
  <si>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</si>
  <si>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</si>
  <si>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</si>
  <si>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</si>
  <si>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</si>
  <si>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</si>
  <si>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</si>
  <si>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</si>
  <si>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</si>
  <si>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</si>
  <si>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</si>
  <si>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</si>
  <si>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</si>
  <si>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</si>
  <si>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</si>
  <si>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</si>
  <si>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</si>
  <si>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</si>
  <si>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</si>
  <si>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</si>
  <si>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</si>
  <si>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</si>
  <si>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</si>
  <si>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</si>
  <si>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</si>
  <si>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</si>
  <si>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</si>
  <si>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</si>
  <si>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</si>
  <si>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</si>
  <si>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</si>
  <si>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</si>
  <si>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</si>
  <si>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</si>
  <si>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</si>
  <si>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</si>
  <si>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</si>
  <si>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</si>
  <si>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</si>
  <si>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</si>
  <si>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</si>
  <si>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</si>
  <si>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</si>
  <si>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</si>
  <si>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</si>
  <si>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</si>
  <si>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</si>
  <si>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</si>
  <si>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</si>
  <si>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</si>
  <si>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</si>
  <si>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</si>
  <si>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</si>
  <si>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</si>
  <si>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</si>
  <si>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</si>
  <si>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</si>
  <si>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</si>
  <si>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</si>
  <si>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</si>
  <si>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</si>
  <si>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</si>
  <si>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</si>
  <si>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</si>
  <si>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</si>
  <si>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</si>
  <si>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</si>
  <si>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</si>
  <si>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</si>
  <si>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</si>
  <si>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</si>
  <si>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</si>
  <si>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</si>
  <si>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</si>
  <si>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</si>
  <si>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</si>
  <si>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</si>
  <si>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</si>
  <si>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</si>
  <si>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</si>
  <si>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</si>
  <si>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</si>
  <si>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</si>
  <si>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</si>
  <si>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</si>
  <si>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</si>
  <si>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</si>
  <si>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</si>
  <si>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</si>
  <si>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</si>
  <si>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</si>
  <si>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</si>
  <si>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</si>
  <si>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</si>
  <si>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</si>
  <si>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</si>
  <si>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</si>
  <si>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</si>
  <si>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</si>
  <si>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</si>
  <si>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</si>
  <si>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</si>
  <si>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</si>
  <si>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</si>
  <si>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</si>
  <si>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</si>
  <si>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</si>
  <si>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</si>
  <si>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</si>
  <si>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</si>
  <si>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</si>
  <si>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</si>
  <si>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</si>
  <si>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</si>
  <si>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</si>
  <si>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</si>
  <si>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</si>
  <si>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</si>
  <si>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</si>
  <si>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</si>
  <si>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</si>
  <si>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</si>
  <si>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</si>
  <si>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</si>
  <si>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</si>
  <si>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</si>
  <si>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</si>
  <si>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</si>
  <si>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</si>
  <si>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</si>
  <si>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</si>
  <si>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</si>
  <si>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</si>
  <si>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</si>
  <si>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</si>
  <si>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</si>
  <si>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</si>
  <si>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</si>
  <si>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</si>
  <si>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</si>
  <si>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</si>
  <si>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</si>
  <si>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</si>
  <si>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</si>
  <si>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</si>
  <si>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</si>
  <si>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</si>
  <si>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</si>
  <si>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</si>
  <si>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</si>
  <si>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</si>
  <si>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</si>
  <si>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</si>
  <si>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</si>
  <si>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</si>
  <si>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</si>
  <si>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</si>
  <si>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</si>
  <si>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</si>
  <si>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</si>
  <si>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</si>
  <si>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</si>
  <si>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</si>
  <si>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</si>
  <si>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</si>
  <si>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</si>
  <si>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</si>
  <si>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</si>
  <si>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</si>
  <si>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</si>
  <si>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</si>
  <si>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</si>
  <si>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</si>
  <si>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</si>
  <si>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</si>
  <si>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</si>
  <si>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</si>
  <si>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</si>
  <si>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</si>
  <si>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</si>
  <si>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</si>
  <si>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</si>
  <si>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</si>
  <si>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</si>
  <si>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</si>
  <si>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</si>
  <si>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</si>
  <si>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</si>
  <si>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</si>
  <si>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</si>
  <si>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</si>
  <si>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</si>
  <si>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</si>
  <si>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</si>
  <si>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</si>
  <si>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</si>
  <si>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</si>
  <si>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</si>
  <si>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</si>
  <si>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</si>
  <si>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</si>
  <si>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</si>
  <si>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</si>
  <si>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</si>
  <si>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</si>
  <si>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</si>
  <si>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</si>
  <si>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</si>
  <si>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</si>
  <si>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</si>
  <si>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</si>
  <si>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</si>
  <si>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</si>
  <si>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</si>
  <si>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</si>
  <si>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</si>
  <si>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</si>
  <si>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</si>
  <si>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</si>
  <si>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</si>
  <si>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</si>
  <si>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</si>
  <si>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</si>
  <si>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</si>
  <si>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</si>
  <si>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</si>
  <si>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</si>
  <si>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</si>
  <si>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</si>
  <si>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</si>
  <si>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</si>
  <si>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</si>
  <si>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</si>
  <si>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</si>
  <si>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</si>
  <si>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</si>
  <si>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</si>
  <si>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</si>
  <si>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</si>
  <si>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</si>
  <si>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</si>
  <si>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</si>
  <si>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</si>
  <si>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</si>
  <si>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</si>
  <si>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</si>
  <si>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</si>
  <si>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</si>
  <si>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</si>
  <si>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</si>
  <si>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</si>
  <si>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</si>
  <si>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</si>
  <si>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</si>
  <si>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</si>
  <si>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</si>
  <si>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</si>
  <si>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</si>
  <si>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</si>
  <si>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</si>
  <si>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</si>
  <si>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</si>
  <si>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</si>
  <si>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</si>
  <si>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</si>
  <si>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</si>
  <si>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</si>
  <si>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</si>
  <si>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</si>
  <si>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</si>
  <si>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</si>
  <si>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</si>
  <si>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</si>
  <si>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</si>
  <si>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</si>
  <si>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</si>
  <si>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</si>
  <si>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</si>
  <si>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</si>
  <si>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</si>
  <si>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</si>
  <si>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</si>
  <si>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</si>
  <si>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</si>
  <si>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</si>
  <si>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</si>
  <si>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</si>
  <si>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</si>
  <si>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</si>
  <si>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</si>
  <si>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</si>
  <si>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</si>
  <si>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</si>
  <si>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</si>
  <si>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</si>
  <si>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</si>
  <si>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</si>
  <si>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</si>
  <si>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</si>
  <si>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</si>
  <si>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</si>
  <si>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</si>
  <si>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</si>
  <si>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</si>
  <si>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</si>
  <si>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</si>
  <si>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</si>
  <si>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</si>
  <si>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</si>
  <si>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</si>
  <si>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</si>
  <si>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</si>
  <si>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</si>
  <si>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</si>
  <si>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</si>
  <si>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</si>
  <si>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</si>
  <si>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</si>
  <si>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</si>
  <si>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</si>
  <si>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</si>
  <si>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</si>
  <si>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</si>
  <si>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</si>
  <si>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</si>
  <si>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</si>
  <si>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</si>
  <si>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</si>
  <si>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</si>
  <si>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</si>
  <si>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</si>
  <si>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</si>
  <si>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</si>
  <si>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</si>
  <si>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</si>
  <si>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</si>
  <si>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</si>
  <si>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</si>
  <si>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</si>
  <si>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</si>
  <si>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</si>
  <si>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</si>
  <si>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</si>
  <si>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</si>
  <si>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</si>
  <si>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</si>
  <si>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</si>
  <si>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</si>
  <si>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</si>
  <si>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</si>
  <si>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</si>
  <si>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</si>
  <si>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</si>
  <si>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</si>
  <si>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</si>
  <si>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</si>
  <si>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</si>
  <si>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</si>
  <si>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</si>
  <si>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</si>
  <si>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</si>
  <si>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</si>
  <si>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</si>
  <si>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</si>
  <si>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</si>
  <si>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</si>
  <si>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</si>
  <si>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</si>
  <si>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</si>
  <si>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</si>
  <si>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</si>
  <si>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</si>
  <si>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</si>
  <si>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</si>
  <si>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</si>
  <si>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</si>
  <si>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</si>
  <si>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</si>
  <si>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</si>
  <si>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</si>
  <si>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</si>
  <si>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</si>
  <si>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</si>
  <si>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</si>
  <si>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</si>
  <si>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</si>
  <si>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</si>
  <si>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</si>
  <si>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</si>
  <si>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</si>
  <si>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</si>
  <si>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</si>
  <si>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</si>
  <si>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</si>
  <si>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</si>
  <si>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</si>
  <si>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</si>
  <si>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</si>
  <si>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</si>
  <si>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</si>
  <si>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</si>
  <si>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</si>
  <si>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</si>
  <si>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</si>
  <si>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</si>
  <si>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</si>
  <si>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</si>
  <si>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</si>
  <si>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</si>
  <si>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</si>
  <si>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</si>
  <si>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</si>
  <si>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</si>
  <si>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</si>
  <si>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</si>
  <si>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</si>
  <si>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</si>
  <si>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</si>
  <si>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</si>
  <si>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</si>
  <si>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</si>
  <si>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</si>
  <si>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</si>
  <si>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</si>
  <si>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</si>
  <si>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</si>
  <si>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</si>
  <si>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</si>
  <si>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</si>
  <si>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</si>
  <si>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</si>
  <si>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</si>
  <si>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</si>
  <si>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</si>
  <si>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</si>
  <si>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</si>
  <si>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</si>
  <si>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</si>
  <si>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</si>
  <si>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</si>
  <si>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</si>
  <si>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</si>
  <si>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</si>
  <si>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</si>
  <si>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</si>
  <si>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</si>
  <si>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</si>
  <si>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</si>
  <si>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</si>
  <si>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</si>
  <si>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</si>
  <si>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</si>
  <si>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</si>
  <si>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</si>
  <si>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</si>
  <si>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</si>
  <si>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</si>
  <si>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</si>
  <si>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</si>
  <si>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</si>
  <si>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</si>
  <si>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</si>
  <si>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</si>
  <si>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</si>
  <si>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</si>
  <si>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</si>
  <si>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</si>
  <si>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</si>
  <si>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</si>
  <si>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</si>
  <si>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</si>
  <si>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</si>
  <si>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</si>
  <si>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</si>
  <si>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</si>
  <si>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</si>
  <si>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</si>
  <si>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</si>
  <si>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</si>
  <si>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</si>
  <si>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</si>
  <si>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</si>
  <si>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</si>
  <si>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</si>
  <si>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</si>
  <si>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</si>
  <si>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</si>
  <si>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</si>
  <si>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</si>
  <si>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</si>
  <si>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</si>
  <si>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</si>
  <si>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</si>
  <si>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</si>
  <si>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</si>
  <si>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</si>
  <si>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</si>
  <si>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</si>
  <si>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</si>
  <si>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</si>
  <si>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</si>
  <si>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</si>
  <si>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</si>
  <si>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</si>
  <si>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</si>
  <si>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</si>
  <si>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</si>
  <si>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</si>
  <si>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</si>
  <si>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</si>
  <si>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</si>
  <si>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</si>
  <si>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</si>
  <si>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</si>
  <si>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</si>
  <si>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</si>
  <si>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</si>
  <si>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</si>
  <si>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</si>
  <si>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</si>
  <si>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</si>
  <si>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</si>
  <si>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</si>
  <si>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</si>
  <si>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</si>
  <si>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</si>
  <si>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</si>
  <si>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</si>
  <si>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</si>
  <si>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</si>
  <si>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</si>
  <si>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</si>
  <si>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</si>
  <si>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</si>
  <si>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</si>
  <si>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</si>
  <si>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</si>
  <si>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</si>
  <si>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</si>
  <si>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</si>
  <si>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</si>
  <si>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</si>
  <si>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</si>
  <si>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</si>
  <si>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</si>
  <si>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</si>
  <si>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</si>
  <si>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</si>
  <si>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</si>
  <si>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</si>
  <si>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</si>
  <si>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</si>
  <si>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</si>
  <si>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</si>
  <si>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</si>
  <si>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</si>
  <si>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</si>
  <si>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</si>
  <si>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</si>
  <si>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</si>
  <si>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</si>
  <si>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</si>
  <si>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</si>
  <si>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</si>
  <si>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</si>
  <si>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</si>
  <si>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</si>
  <si>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</si>
  <si>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</si>
  <si>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</si>
  <si>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</si>
  <si>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</si>
  <si>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</si>
  <si>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</si>
  <si>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</si>
  <si>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</si>
  <si>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</si>
  <si>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</si>
  <si>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</si>
  <si>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</si>
  <si>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</si>
  <si>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</si>
  <si>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</si>
  <si>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</si>
  <si>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</si>
  <si>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</si>
  <si>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</si>
  <si>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</si>
  <si>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</si>
  <si>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</si>
  <si>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</si>
  <si>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</si>
  <si>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</si>
  <si>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</si>
  <si>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</si>
  <si>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</si>
  <si>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</si>
  <si>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</si>
  <si>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</si>
  <si>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</si>
  <si>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</si>
  <si>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</si>
  <si>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</si>
  <si>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</si>
  <si>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</si>
  <si>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</si>
  <si>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</si>
  <si>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</si>
  <si>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</si>
  <si>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</si>
  <si>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</si>
  <si>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</si>
  <si>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</si>
  <si>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</si>
  <si>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</si>
  <si>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</si>
  <si>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</si>
  <si>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</si>
  <si>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</si>
  <si>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</si>
  <si>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</si>
  <si>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</si>
  <si>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</si>
  <si>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</si>
  <si>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</si>
  <si>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</si>
  <si>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</si>
  <si>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</si>
  <si>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</si>
  <si>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</si>
  <si>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</si>
  <si>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</si>
  <si>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</si>
  <si>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</si>
  <si>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</si>
  <si>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</si>
  <si>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</si>
  <si>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</si>
  <si>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</si>
  <si>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</si>
  <si>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</si>
  <si>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</si>
  <si>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</si>
  <si>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</si>
  <si>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</si>
  <si>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</si>
  <si>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</si>
  <si>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</si>
  <si>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</si>
  <si>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</si>
  <si>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</si>
  <si>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</si>
  <si>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</si>
  <si>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</si>
  <si>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</si>
  <si>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</si>
  <si>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</si>
  <si>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</si>
  <si>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</si>
  <si>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</si>
  <si>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</si>
  <si>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</si>
  <si>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</si>
  <si>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</si>
  <si>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</si>
  <si>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</si>
  <si>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</si>
  <si>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</si>
  <si>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</si>
  <si>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</si>
  <si>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</si>
  <si>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</si>
  <si>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</si>
  <si>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</si>
  <si>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</si>
  <si>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</si>
  <si>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</si>
  <si>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</si>
  <si>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</si>
  <si>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</si>
  <si>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</si>
  <si>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</si>
  <si>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</si>
  <si>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</si>
  <si>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</si>
  <si>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</si>
  <si>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</si>
  <si>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</si>
  <si>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</si>
  <si>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</si>
  <si>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</si>
  <si>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</si>
  <si>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</si>
  <si>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</si>
  <si>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</si>
  <si>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</si>
  <si>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</si>
  <si>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</si>
  <si>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</si>
  <si>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</si>
  <si>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</si>
  <si>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</si>
  <si>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</si>
  <si>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</si>
  <si>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</si>
  <si>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</si>
  <si>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</si>
  <si>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</si>
  <si>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</si>
  <si>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</si>
  <si>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</si>
  <si>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</si>
  <si>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</si>
  <si>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</si>
  <si>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</si>
  <si>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</si>
  <si>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</si>
  <si>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</si>
  <si>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</si>
  <si>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</si>
  <si>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</si>
  <si>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</si>
  <si>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</si>
  <si>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</si>
  <si>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</si>
  <si>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</si>
  <si>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</si>
  <si>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</si>
  <si>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</si>
  <si>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</si>
  <si>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</si>
  <si>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</si>
  <si>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</si>
  <si>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</si>
  <si>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</si>
  <si>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</si>
  <si>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</si>
  <si>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</si>
  <si>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</si>
  <si>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</si>
  <si>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</si>
  <si>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</si>
  <si>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</si>
  <si>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</si>
  <si>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</si>
  <si>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</si>
  <si>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</si>
  <si>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</si>
  <si>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</si>
  <si>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</si>
  <si>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</si>
  <si>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</si>
  <si>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</si>
  <si>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</si>
  <si>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</si>
  <si>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</si>
  <si>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</si>
  <si>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</si>
  <si>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</si>
  <si>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</si>
  <si>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</si>
  <si>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</si>
  <si>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</si>
  <si>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</si>
  <si>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</si>
  <si>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</si>
  <si>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</si>
  <si>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</si>
  <si>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</si>
  <si>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</si>
  <si>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</si>
  <si>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</si>
  <si>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</si>
  <si>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</si>
  <si>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</si>
  <si>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</si>
  <si>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</si>
  <si>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</si>
  <si>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</si>
  <si>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</si>
  <si>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</si>
  <si>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</si>
  <si>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</si>
  <si>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</si>
  <si>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</si>
  <si>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</si>
  <si>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</si>
  <si>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</si>
  <si>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</si>
  <si>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</si>
  <si>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</si>
  <si>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</si>
  <si>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</si>
  <si>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</si>
  <si>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</si>
  <si>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</si>
  <si>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</si>
  <si>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</si>
  <si>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</si>
  <si>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</si>
  <si>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</si>
  <si>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</si>
  <si>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</si>
  <si>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</si>
  <si>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</si>
  <si>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</si>
  <si>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</si>
  <si>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</si>
  <si>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</si>
  <si>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</si>
  <si>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</si>
  <si>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</si>
  <si>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</si>
  <si>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</si>
  <si>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</si>
  <si>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</si>
  <si>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</si>
  <si>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</si>
  <si>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</si>
  <si>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</si>
  <si>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</si>
  <si>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</si>
  <si>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</si>
  <si>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</si>
  <si>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</si>
  <si>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</si>
  <si>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</si>
  <si>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</si>
  <si>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</si>
  <si>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</si>
  <si>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</si>
  <si>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</si>
  <si>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</si>
  <si>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</si>
  <si>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</si>
  <si>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</si>
  <si>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</si>
  <si>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</si>
  <si>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</si>
  <si>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</si>
  <si>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</si>
  <si>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</si>
  <si>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</si>
  <si>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</si>
  <si>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</si>
  <si>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</si>
  <si>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</si>
  <si>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</si>
  <si>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</si>
  <si>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</si>
  <si>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</si>
  <si>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</si>
  <si>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</si>
  <si>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</si>
  <si>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</si>
  <si>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</si>
  <si>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</si>
  <si>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</si>
  <si>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</si>
  <si>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</si>
  <si>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</si>
  <si>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</si>
  <si>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</si>
  <si>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</si>
  <si>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</si>
  <si>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</si>
  <si>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</si>
  <si>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</si>
  <si>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</si>
  <si>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</si>
  <si>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</si>
  <si>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</si>
  <si>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</si>
  <si>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</si>
  <si>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</si>
  <si>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</si>
  <si>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</si>
  <si>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</si>
  <si>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</si>
  <si>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</si>
  <si>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</si>
  <si>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</si>
  <si>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</si>
  <si>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</si>
  <si>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</si>
  <si>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</si>
  <si>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</si>
  <si>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</si>
  <si>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</si>
  <si>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</si>
  <si>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</si>
  <si>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</si>
  <si>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</si>
  <si>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</si>
  <si>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</si>
  <si>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</si>
  <si>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</si>
  <si>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</si>
  <si>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</si>
  <si>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</si>
  <si>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</si>
  <si>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</si>
  <si>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</si>
  <si>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</si>
  <si>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</si>
  <si>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</si>
  <si>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</si>
  <si>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</si>
  <si>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</si>
  <si>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</si>
  <si>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</si>
  <si>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</si>
  <si>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</si>
  <si>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</si>
  <si>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</si>
  <si>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</si>
  <si>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</si>
  <si>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</si>
  <si>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</si>
  <si>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</si>
  <si>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</si>
  <si>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</si>
  <si>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</si>
  <si>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</si>
  <si>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</si>
  <si>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</si>
  <si>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</si>
  <si>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</si>
  <si>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</si>
  <si>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</si>
  <si>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</si>
  <si>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</si>
  <si>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</si>
  <si>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</si>
  <si>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</si>
  <si>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</si>
  <si>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</si>
  <si>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</si>
  <si>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</si>
  <si>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</si>
  <si>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</si>
  <si>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</si>
  <si>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</si>
  <si>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</si>
  <si>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</si>
  <si>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</si>
  <si>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</si>
  <si>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</si>
  <si>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</si>
  <si>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</si>
  <si>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</si>
  <si>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</si>
  <si>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</si>
  <si>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</si>
  <si>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</si>
  <si>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</si>
  <si>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</si>
  <si>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</si>
  <si>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</si>
  <si>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</si>
  <si>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30 min</t>
  </si>
  <si>
    <t>PCM-20251101-00000353</t>
  </si>
  <si>
    <t>ETA 80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</si>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</sst>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4" totalsRowShown="0" headerRowDxfId="48" dataDxfId="47" headerRowBorderDxfId="45" tableBorderDxfId="46" totalsRowBorderDxfId="44">
  <autoFilter ref="A1:L1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299.40056886574166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0.11427233795984648</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45962.348994560183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45962.348994560183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45962.348994560183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45962.348994560183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45962.348994560183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45962.348994560183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45962.348994560183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45962.348994560183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45962.348994560183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45962.348994560183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45962.348994560183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45962.348994560183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45962.348994560183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45962.348994560183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45962.348994560183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45962.348994560183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45962.348994560183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45962.348994560183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45962.348994560183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45962.348994560183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45962.348994560183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45962.348994560183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45962.348994560183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45962.348994560183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45962.348994560183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45962.348994560183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45962.348994560183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45962.348994560183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45962.348994560183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45962.348994560183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45962.348994560183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45962.348994560183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45962.348994560183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45962.348994560183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45962.348994560183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45962.348994560183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45962.348994560183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45962.348994560183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45962.348994560183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45962.348994560183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45962.348994560183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45962.348994560183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45962.348994560183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45962.348994560183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45962.348994560183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45962.348994560183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45962.348994560183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45962.348994560183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45962.348994560183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45962.348994560183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45962.348994560183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45962.348994560183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45962.348994560183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45962.348994560183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45962.348994560183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45962.348994560183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45962.348994560183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45962.348994560183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45962.348994560183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45962.348994560183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45962.348994560183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45962.348994560183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45962.348994560183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45962.348994560183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45962.348994560183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45962.348994560183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45962.348994560183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45962.348994560183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45962.348994560183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45962.348994560183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45962.348994560183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45962.348994560183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45962.348994560183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45962.348994560183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45962.348994560183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45962.348994560183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45962.348994560183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45962.348994560183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45962.348994560183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45962.348994560183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45962.348994560183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45962.348994560183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45962.348994560183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45962.348994560183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45962.348994560183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45962.348994560183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45962.348994560183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45962.348994560183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45962.348994560183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45962.348994560183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45962.348994560183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45962.348994560183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45962.348994560183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45962.348994560183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45962.348994560183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45962.348994560183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45962.348994560183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45962.348994560183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45962.348994560183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45962.348994560183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45962.348994560183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45962.348994560183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45962.348994560183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45962.348994560183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45962.348994560183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45962.348994560183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45962.348994560183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45962.348994560183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45962.348994560183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45962.348994560183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45962.348994560183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45962.348994560183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45962.348994560183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45962.348994560183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45962.348994560183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45962.348994560183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45962.348994560183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45962.348994560183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45962.348994560183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45962.348994560183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45962.348994560183</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45962.348994560183</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H11" sqref="H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137.34915682870633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3.6069112268523895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0.13081157407577848</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0.11076539351779502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9.3462152777647134E-2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7.1205208332685288E-2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4.6436689815891441E-2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45962.348994560183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45962.348994560183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45962.348994560183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45962.348994560183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45962.348994560183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45962.348994560183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45962.348994560183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45962.348994560183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45962.348994560183</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45962.348994560183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45962.348994560183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45962.348994560183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45962.348994560183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45962.348994560183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45962.348994560183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45962.348994560183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45962.348994560183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45962.348994560183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45962.348994560183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45962.348994560183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45962.348994560183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45962.348994560183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45962.348994560183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45962.348994560183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45962.348994560183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45962.348994560183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45962.348994560183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45962.348994560183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45962.348994560183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45962.348994560183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45962.348994560183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45962.348994560183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45962.348994560183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45962.348994560183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45962.348994560183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45962.348994560183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45962.348994560183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45962.348994560183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45962.348994560183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45962.348994560183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45962.348994560183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45962.348994560183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45962.348994560183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45962.348994560183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45962.348994560183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45962.348994560183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45962.348994560183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45962.348994560183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45962.348994560183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45962.348994560183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45962.348994560183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45962.348994560183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45962.348994560183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45962.348994560183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45962.348994560183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45962.348994560183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45962.348994560183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45962.348994560183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45962.348994560183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45962.348994560183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45962.348994560183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45962.348994560183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45962.348994560183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45962.348994560183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45962.348994560183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45962.348994560183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45962.348994560183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45962.348994560183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45962.348994560183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45962.348994560183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45962.348994560183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45962.348994560183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45962.348994560183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45962.348994560183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45962.348994560183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45962.348994560183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45962.348994560183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45962.348994560183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45962.348994560183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45962.348994560183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45962.348994560183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45962.348994560183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45962.348994560183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45962.348994560183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45962.348994560183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45962.348994560183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45962.348994560183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45962.348994560183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45962.348994560183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45962.348994560183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45962.348994560183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45962.348994560183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45962.348994560183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45962.348994560183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45962.348994560183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45962.348994560183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45962.348994560183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45962.348994560183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45962.348994560183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45962.348994560183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45962.348994560183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45962.348994560183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45962.348994560183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45962.348994560183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45962.348994560183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45962.348994560183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45962.348994560183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45962.348994560183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45962.348994560183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45962.348994560183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45962.348994560183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45962.348994560183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45962.348994560183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45962.348994560183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45962.348994560183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45962.348994560183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45962.348994560183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45962.348994560183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45962.348994560183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45962.348994560183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45962.348994560183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45962.348994560183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45962.348994560183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45962.348994560183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45962.348994560183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45962.348994560183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45962.348994560183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45962.348994560183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45962.348994560183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45962.348994560183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45962.348994560183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45962.348994560183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45962.348994560183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45962.348994560183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45962.348994560183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45962.348994560183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45962.348994560183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45962.348994560183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45962.348994560183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45962.348994560183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45962.348994560183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45962.348994560183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45962.348994560183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45962.348994560183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45962.348994560183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45962.348994560183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45962.348994560183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45962.348994560183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45962.348994560183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45962.348994560183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45962.348994560183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45962.348994560183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45962.348994560183</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45962.348994791668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45962.348994791668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45962.348994791668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45962.348994791668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45962.348994791668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45962.348994791668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45962.348994791668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45962.348994791668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45962.348994791668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45962.348994791668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45962.348994791668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45962.348994791668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45962.348994791668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45962.348994791668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45962.348994791668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45962.348994791668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45962.348994791668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45962.348994791668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45962.348994791668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45962.348994791668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45962.348994791668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45962.348994791668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45962.348994791668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45962.348994791668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45962.348994791668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45962.348994791668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45962.348994791668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45962.348994791668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45962.348994791668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45962.348994791668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45962.348994791668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45962.348994791668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45962.348994791668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45962.348994791668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45962.348994791668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45962.348994791668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45962.348994791668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45962.348994791668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45962.348994791668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45962.348994791668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45962.348994791668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45962.348994791668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45962.348994791668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45962.348994791668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45962.348994791668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45962.348994791668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45962.348994791668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45962.348994791668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45962.348994791668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45962.348994791668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45962.348994791668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45962.348994791668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45962.348994791668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45962.348994791668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45962.348994791668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45962.348994791668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45962.348994791668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45962.348994791668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45962.348994791668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45962.348994791668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45962.348994791668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45962.348994791668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45962.348994791668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45962.348994791668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45962.348994791668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45962.348994791668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45962.348994791668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45962.348994791668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45962.348994791668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45962.348994791668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45962.348994791668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45962.348994791668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45962.348994791668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45962.348994791668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45962.348994791668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45962.348994791668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45962.348994791668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45962.348994791668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45962.348994791668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45962.348994791668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45962.348994791668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45962.348994791668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45962.348994791668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45962.348994791668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45962.348994791668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45962.348994791668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45962.348994791668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45962.348994791668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45962.348994791668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45962.348994791668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45962.348994791668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45962.348994791668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45962.348994791668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45962.348994791668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45962.348994791668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45962.348994791668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45962.348994791668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45962.348994791668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45962.348994791668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45962.348994791668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45962.348994791668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45962.348994791668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45962.348994791668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45962.348994791668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45962.348994791668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45962.348994791668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45962.348994791668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45962.348994791668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45962.348994791668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45962.348994791668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45962.348994791668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45962.348994791668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45962.348994791668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45962.348994791668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45962.348994791668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45962.348994791668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45962.348994791668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45962.348994791668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45962.348994791668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45962.348994791668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45962.348994791668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45962.348994791668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45962.348994791668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45962.348994791668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45962.348994791668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45962.348994791668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45962.348994791668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45962.348994791668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45962.348994791668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45962.348994791668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45962.348994791668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45962.348994791668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45962.348994791668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45962.348994791668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45962.348994791668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45962.348994791668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45962.348994791668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45962.348994791668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45962.348994791668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45962.348994791668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45962.348994791668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45962.348994791668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45962.348994791668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45962.348994791668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45962.348994791668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45962.348994791668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45962.348994791668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45962.348994791668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45962.348994791668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45962.348994791668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45962.348994791668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45962.348994791668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45962.348994791668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45962.348994791668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45962.348994791668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45962.348994791668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45962.348994791668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45962.348994791668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45962.348994791668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45962.348994791668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45962.348994791668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45962.348994791668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45962.348994791668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45962.348994791668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45962.348994791668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45962.348994791668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45962.348994791668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45962.348994791668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45962.348994791668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45962.348994791668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45962.348994791668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45962.348994791668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45962.348994791668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45962.348994791668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45962.348994791668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45962.348994791668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45962.348994791668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45962.348994791668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45962.348994791668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45962.348994791668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45962.348994791668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45962.348994791668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45962.348994791668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45962.348994791668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45962.348994791668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45962.348994791668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45962.348994791668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45962.348994791668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45962.348994791668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45962.348994791668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45962.348994791668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45962.348994791668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45962.348994791668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45962.348994791668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45962.348994791668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45962.348994791668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45962.348994791668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45962.348994791668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45962.348994791668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45962.348994791668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45962.348994791668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45962.348994791668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45962.348994791668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45962.348994791668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45962.348994791668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45962.348994791668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45962.348994791668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45962.348994791668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45962.348994791668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45962.348994791668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45962.348994791668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45962.348994791668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45962.348994791668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45962.348994791668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45962.348994791668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45962.348994791668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45962.348994791668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45962.348994791668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45962.348994791668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45962.348994791668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45962.348994791668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45962.348994791668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45962.348994791668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45962.348994791668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45962.348994791668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45962.348994791668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45962.348994791668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45962.348994791668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45962.348994791668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45962.348994791668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45962.348994791668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45962.348994791668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45962.348994791668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45962.348994791668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45962.348994791668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45962.348994791668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45962.348994791668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45962.348994791668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45962.348994791668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45962.348994791668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45962.348994791668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45962.348994791668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45962.348994791668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45962.348994791668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45962.348994791668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45962.348994791668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45962.348994791668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45962.348994791668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45962.348994791668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45962.348994791668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45962.348994791668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45962.348994791668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45962.348994791668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45962.348994791668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45962.348994791668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45962.348994791668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45962.348994791668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45962.348994791668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45962.348994791668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45962.348994791668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45962.348994791668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45962.348994791668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45962.348994791668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45962.348994791668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45962.348994791668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45962.348994791668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45962.348994791668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45962.348994791668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45962.348994791668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45962.348994791668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45962.348994791668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45962.348994791668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45962.348994791668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45962.348994791668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45962.348994791668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45962.348994791668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45962.348994791668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45962.348994791668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45962.348994791668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45962.348994791668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45962.348994791668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45962.348994791668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45962.348994791668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45962.348994791668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45962.348994791668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45962.348994791668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45962.348994791668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45962.348994791668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45962.348994791668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45962.348994791668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45962.348994791668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45962.348994791668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45962.348994791668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45962.348994791668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45962.348994791668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45962.348994791668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45962.348994791668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45962.348994791668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45962.348994791668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45962.348994791668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45962.348994791668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45962.348994791668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45962.348994791668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45962.348994791668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45962.348994791668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45962.348994791668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45962.348994791668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45962.348994791668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45962.348994791668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45962.348994791668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45962.348994791668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45962.348994791668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45962.348994791668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45962.348994791668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45962.348994791668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45962.348994791668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45962.348994791668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45962.348994791668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45962.348994791668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45962.348994791668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45962.348994791668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45962.348994791668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45962.348994791668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45962.348994791668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45962.348994791668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45962.348994791668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45962.348994791668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45962.348994791668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45962.348994791668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45962.348994791668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45962.348994791668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45962.348994791668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45962.348994791668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45962.348994791668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45962.348994791668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45962.348994791668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45962.348994791668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45962.348994791668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45962.348994791668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45962.348994791668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45962.348994791668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45962.348994791668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45962.348994791668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45962.348994791668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45962.348994791668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45962.348994791668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45962.348994791668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45962.348994791668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45962.348994791668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45962.348994791668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45962.348994791668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45962.348994791668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45962.348994791668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45962.348994791668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45962.348994791668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45962.348994791668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45962.348994791668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45962.348994791668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45962.348994791668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45962.348994791668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45962.348994791668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45962.348994791668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45962.348994791668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45962.348994791668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45962.348994791668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45962.348994791668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45962.348994791668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45962.348994791668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45962.348994791668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45962.348994791668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45962.348994791668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45962.348994791668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45962.348994791668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45962.348994791668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45962.348994791668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45962.348994791668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45962.348994791668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45962.348994791668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45962.348994791668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45962.348994791668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45962.348994791668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45962.348994791668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45962.348994791668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45962.348994791668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45962.348994791668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45962.348994791668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45962.348994791668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45962.348994791668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45962.348994791668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45962.348994791668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45962.348994791668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45962.348994791668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45962.348994791668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45962.348994791668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45962.348994791668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45962.348994791668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45962.348994791668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45962.348994791668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45962.348994791668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45962.348994791668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45962.348994791668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45962.348994791668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45962.348994791668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45962.348994791668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45962.348994791668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45962.348994791668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45962.348994791668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45962.348994791668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45962.348994791668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45962.348994791668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45962.348994791668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45962.348994791668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45962.348994791668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45962.348994791668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45962.348994791668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45962.348994791668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45962.348994791668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45962.348994791668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45962.348994791668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45962.348994791668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45962.348994791668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45962.348994791668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45962.348994791668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45962.348994791668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45962.348994791668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45962.348994791668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45962.348994791668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45962.348994791668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45962.348994791668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45962.348994791668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45962.348994791668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45962.348994791668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45962.348994791668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45962.348994791668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45962.348994791668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45962.348994791668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45962.348994791668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45962.348994791668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45962.348994791668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45962.348994791668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45962.348994791668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45962.348994791668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45962.348994791668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45962.348994791668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45962.348994791668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45962.348994791668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45962.348994791668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45962.348994791668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45962.348994791668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45962.348994791668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45962.348994791668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45962.348994791668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45962.348994791668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45962.348994791668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45962.348994791668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45962.348994791668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45962.348994791668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45962.348994791668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45962.348994791668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45962.348994791668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45962.348994791668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45962.348994791668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45962.348994791668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45962.348994791668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45962.348994791668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45962.348994791668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45962.348994791668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45962.348994791668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45962.348994791668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45962.348994791668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45962.348994791668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45962.348994791668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45962.348994791668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45962.348994791668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45962.348994791668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45962.348994791668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45962.348994791668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45962.348994791668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45962.348994791668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45962.348994791668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45962.348994791668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45962.348994791668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45962.348994791668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45962.348994791668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45962.348994791668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45962.348994791668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45962.348994791668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45962.348994791668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45962.348994791668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45962.348994791668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45962.348994791668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45962.348994791668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45962.348994791668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45962.348994791668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45962.348994791668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45962.348994791668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45962.348994791668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45962.348994791668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45962.348994791668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45962.348994791668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45962.348994791668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45962.348994791668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45962.348994791668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45962.348994791668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45962.348994791668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45962.348994791668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45962.348994791668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45962.348994791668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45962.348994791668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45962.348994791668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45962.348994791668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45962.348994791668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45962.348994791668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45962.348994791668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45962.348994791668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45962.348994791668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45962.348994791668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45962.348994791668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45962.348994791668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45962.348994791668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45962.348994791668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45962.348994791668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45962.348994791668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45962.348994791668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45962.348994791668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45962.348994791668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45962.348994791668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45962.348994791668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45962.348994791668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45962.348994791668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45962.348994791668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45962.348994791668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45962.348994791668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45962.348994791668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45962.348994791668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45962.348994791668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45962.348994791668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45962.348994791668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45962.348994791668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45962.348994791668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45962.348994791668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45962.348994791668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45962.348994791668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45962.348994791668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45962.348994791668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45962.348994791668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45962.348994791668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45962.348994791668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45962.348994791668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45962.348994791668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45962.348994791668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45962.348994791668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45962.348994791668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45962.348994791668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45962.348994791668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45962.348994791668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45962.348994791668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45962.348994791668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45962.348994791668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45962.348994791668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45962.348994791668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45962.348994791668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45962.348994791668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45962.348994791668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45962.348994791668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45962.348994791668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45962.348994791668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45962.348994791668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45962.348994791668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45962.348994791668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45962.348994791668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45962.348994791668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45962.348994791668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45962.348994791668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45962.348994791668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45962.348994791668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45962.348994791668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45962.348994791668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45962.348994791668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45962.348994791668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45962.348994791668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45962.348994791668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45962.348994791668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45962.348994791668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45962.348994791668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45962.348994791668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45962.348994791668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45962.348994791668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45962.348994791668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45962.348994791668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45962.348994791668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45962.348994791668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45962.348994791668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45962.348994791668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45962.348994791668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45962.348994791668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45962.348994791668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45962.348994791668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45962.348994791668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45962.348994791668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45962.348994791668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45962.348994791668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45962.348994791668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45962.348994791668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45962.348994791668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45962.348994791668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45962.348994791668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45962.348994791668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45962.348994791668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45962.348994791668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45962.348994791668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45962.348994791668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45962.348994791668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45962.348994791668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45962.348994791668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45962.348994791668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45962.348994791668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45962.348994791668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45962.348994791668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45962.348994791668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45962.348994791668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45962.348994791668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45962.348994791668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45962.348994791668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45962.348994791668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45962.348994791668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45962.348994791668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45962.348994791668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45962.348994791668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45962.348994791668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45962.348994791668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45962.348994791668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45962.348994791668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45962.348994791668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45962.348994791668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45962.348994791668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45962.348994791668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45962.348994791668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45962.348994791668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45962.348994791668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45962.348994791668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45962.348994791668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45962.348994791668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45962.348994791668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45962.348994791668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45962.348994791668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45962.348994791668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45962.348994791668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45962.348994791668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45962.348994791668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45962.348994791668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45962.348994791668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45962.348994791668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45962.348994791668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45962.348994791668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45962.348994791668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45962.348994791668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45962.348994791668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45962.348994791668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45962.348994791668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45962.348994791668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45962.348994791668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45962.348994791668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45962.348994791668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45962.348994791668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45962.348994791668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45962.348994791668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45962.348994791668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45962.348994791668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45962.348994791668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45962.348994791668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45962.348994791668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45962.348994791668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45962.348994791668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45962.348994791668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45962.348994791668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45962.348994791668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45962.348994791668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45962.348994791668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45962.348994791668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45962.348994791668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45962.348994791668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45962.348994791668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45962.348994791668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45962.348994791668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45962.348994791668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45962.348994791668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45962.348994791668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45962.348994791668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45962.348994791668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45962.348994791668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45962.348994791668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45962.348994791668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45962.348994791668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45962.348994791668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45962.348994791668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45962.348994791668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45962.348994791668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45962.348994791668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45962.348994791668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45962.348994791668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45962.348994791668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45962.348994791668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45962.348994791668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45962.348994791668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45962.348994791668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45962.348994791668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45962.348994791668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45962.348994791668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45962.348994791668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45962.348994791668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45962.348994791668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45962.348994791668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45962.348994791668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45962.348994791668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45962.348994791668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45962.348994791668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45962.348994791668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45962.348994791668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45962.348994791668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45962.348994791668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45962.348994791668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45962.348994791668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45962.348994791668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45962.348994791668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45962.348994791668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45962.348994791668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45962.348994791668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45962.348994791668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45962.348994791668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45962.348994791668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45962.348994791668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45962.348994791668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45962.348994791668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45962.348994791668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45962.348994791668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45962.348994791668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45962.348994791668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45962.348994791668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45962.348994791668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45962.348994791668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45962.348994791668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45962.348994791668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45962.348994791668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45962.348994791668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45962.348994791668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45962.348994791668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45962.348994791668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45962.348994791668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45962.348994791668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45962.348994791668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45962.348994791668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45962.348994791668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45962.348994791668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45962.348994791668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45962.348994791668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45962.348994791668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45962.348994791668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45962.348994791668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45962.348994791668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45962.348994791668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45962.348994791668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45962.348994791668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45962.348994791668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45962.348994791668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45962.348994791668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45962.348994791668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45962.348994791668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45962.348994791668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45962.348994791668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45962.348994791668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45962.348994791668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45962.348994791668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45962.348994791668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45962.348994791668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45962.348994791668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45962.348994791668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45962.348994791668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45962.348994791668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45962.348994791668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45962.348994791668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45962.348994791668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45962.348994791668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45962.348994791668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45962.348994791668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45962.348994791668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45962.348994791668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45962.348994791668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45962.348994791668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45962.348994791668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45962.348994791668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45962.348994791668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45962.348994791668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45962.348994791668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45962.348994791668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45962.348994791668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45962.348994791668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45962.348994791668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45962.348994791668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45962.348994791668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45962.348994791668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45962.348994791668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45962.348994791668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45962.348994791668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45962.348994791668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45962.348994791668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45962.348994791668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45962.348994791668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45962.348994791668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45962.348994791668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45962.348994791668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45962.348994791668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45962.348994791668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45962.348994791668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45962.348994791668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45962.348994791668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45962.348994791668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45962.348994791668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45962.348994791668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45962.348994791668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45962.348994791668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45962.348994791668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45962.348994791668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45962.348994791668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45962.348994791668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45962.348994791668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45962.348994791668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45962.348994791668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45962.348994791668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45962.348994791668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45962.348994791668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45962.348994791668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45962.348994791668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45962.348994791668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45962.348994791668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45962.348994791668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45962.348994791668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45962.348994791668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45962.348994791668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45962.348994791668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45962.348994791668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45962.348994791668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45962.348994791668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45962.348994791668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45962.348994791668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45962.348994791668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45962.348994791668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45962.348994791668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45962.348994791668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45962.348994791668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45962.348994791668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45962.348994791668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45962.348994791668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45962.348994791668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45962.348994791668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45962.348994791668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45962.348994791668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45962.348994791668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45962.348994791668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45962.348994791668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45962.348994791668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45962.348994791668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45962.348994791668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45962.348994791668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45962.348994791668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45962.348994791668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45962.348994791668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45962.348994791668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45962.348994791668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45962.348994791668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45962.348994791668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45962.348994791668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45962.348994791668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45962.348994791668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45962.348994791668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45962.348994791668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45962.348994791668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45962.348994791668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45962.348994791668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45962.348994791668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45962.348994791668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45962.348994791668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45962.348994791668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45962.348994791668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45962.348994791668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45962.348994791668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45962.348994791668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45962.348994791668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45962.348994791668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45962.348994791668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45962.348994791668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45962.348994791668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45962.348994791668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45962.348994791668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45962.348994791668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45962.348994791668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45962.348994791668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45962.348994791668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45962.348994791668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45962.348994791668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45962.348994791668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45962.348994791668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45962.348994791668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45962.348994791668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45962.348994791668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45962.348994791668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45962.348994791668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45962.348994791668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45962.348994791668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45962.348994791668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45962.348994791668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45962.348994791668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45962.348994791668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45962.348994791668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45962.348994791668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45962.348994791668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45962.348994791668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45962.348994791668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45962.348994791668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45962.348994791668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45962.348994791668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45962.348994791668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45962.348994791668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45962.348994791668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45962.348994791668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45962.348994791668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45962.348994791668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45962.348994791668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45962.348994791668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45962.348994791668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45962.348994791668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45962.348994791668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45962.348994791668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45962.348994791668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45962.348994791668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45962.348994791668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45962.348994791668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45962.348994791668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45962.348994791668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45962.348994791668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45962.348994791668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45962.348994791668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45962.348994791668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45962.348994791668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45962.348994791668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45962.348994791668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45962.348994791668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45962.348994791668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45962.348994791668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45962.348994791668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45962.348994791668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45962.348994791668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45962.348994791668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45962.348994791668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45962.348994791668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45962.348994791668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45962.348994791668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45962.348994791668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45962.348994791668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45962.348994791668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45962.348994791668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45962.348994791668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45962.348994791668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45962.348994791668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45962.348994791668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45962.348994791668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45962.348994791668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45962.348994791668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45962.348994791668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45962.348994791668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45962.348994791668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45962.348994791668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45962.348994791668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45962.348994791668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45962.348994791668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45962.348994791668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45962.348994791668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45962.348994791668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45962.348994791668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45962.348994791668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45962.348994791668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45962.348994791668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45962.348994791668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45962.348994791668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45962.348994791668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45962.348994791668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45962.348994791668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45962.348994791668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45962.348994791668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45962.348994791668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45962.348994791668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45962.348994791668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45962.348994791668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45962.348994791668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45962.348994791668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45962.348994791668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45962.348994791668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45962.348994791668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45962.348994791668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45962.348994791668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45962.348994791668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45962.348994791668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45962.348994791668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45962.348994791668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45962.348994791668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45962.348994791668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45962.348994791668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45962.348994791668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45962.348994791668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45962.348994791668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45962.348994791668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45962.348994791668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45962.348994791668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45962.348994791668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45962.348994791668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45962.348994791668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45962.348994791668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45962.348994791668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45962.348994791668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45962.348994791668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45962.348994791668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45962.348994791668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45962.348994791668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45962.348994791668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45962.348994791668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45962.348994791668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45962.348994791668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45962.348994791668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45962.348994791668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45962.348994791668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45962.348994791668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45962.348994791668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45962.348994791668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45962.348994791668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45962.348994791668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45962.348994791668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45962.348994791668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45962.348994791668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45962.348994791668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45962.348994791668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45962.348994791668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45962.348994791668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45962.348994791668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45962.348994791668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45962.348994791668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45962.348994791668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45962.348994791668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45962.348994791668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45962.348994791668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45962.348994791668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45962.348994791668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45962.348994791668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45962.348994791668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45962.348994791668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45962.348994791668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45962.348994791668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45962.348994791668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45962.348994791668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45962.348994791668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45962.348994791668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45962.348994791668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45962.348994791668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45962.348994791668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45962.348994791668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45962.348994791668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45962.348994791668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45962.348994791668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45962.348994791668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45962.348994791668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45962.348994791668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45962.348994791668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45962.348994791668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45962.348994791668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45962.348994791668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45962.348994791668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45962.348994791668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45962.348994791668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45962.348994791668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45962.348994791668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45962.348994791668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45962.348994791668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45962.348994791668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45962.348994791668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45962.348994791668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45962.348994791668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45962.348994791668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45962.348994791668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45962.348994791668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45962.348994791668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45962.348994791668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45962.348994791668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258.86827696758701</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1.380244791667792</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0.10900636573933298</v>
      </c>
      <c r="H4" s="123">
        <v>45962.212476851855</v>
      </c>
      <c r="I4" s="119" t="str">
        <f>IFERROR(VLOOKUP(D4,DB!A:F,6,0),"")</f>
        <v>SCECO</v>
      </c>
      <c r="J4" s="119" t="str">
        <f>IFERROR(VLOOKUP(D4,DB!A:G,7,0),"")</f>
        <v>Dead</v>
      </c>
      <c r="K4" s="125" t="s">
        <v>39124</v>
      </c>
      <c r="L4" s="121" t="str">
        <f>IFERROR(VLOOKUP(D4,DB!A:I,9,0),"")</f>
        <v>Latis</v>
      </c>
    </row>
    <row r="5" spans="1:16" ht="15" customHeight="1">
      <c r="A5" s="119"/>
      <c r="B5" s="119" t="str">
        <f>IFERROR(VLOOKUP(D5,DB!A:K,11,0),"")</f>
        <v/>
      </c>
      <c r="C5" s="120"/>
      <c r="D5" s="121"/>
      <c r="E5" s="98"/>
      <c r="F5" s="123"/>
      <c r="G5" s="124">
        <f ca="1">IFERROR(NOW()-F5,"")</f>
        <v>45962.348994791668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45962.348994791668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45962.348994791668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45962.348994791668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45962.348994791668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45962.348994791668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45962.348994791668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45962.348994791668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45962.348994791668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45962.348994791668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45962.348994791668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45962.348994791668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45962.348994791668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45962.348994791668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45962.348994791668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45962.348994791668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45962.348994791668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45962.348994791668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45962.348994791668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45962.348994791668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45962.348994791668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45962.348994791668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45962.348994791668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45962.348994791668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45962.348994791668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45962.348994791668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45962.348994791668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45962.348994791668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45962.348994791668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45962.348994791668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45962.348994791668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45962.348994791668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45962.348994791668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45962.348994791668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45962.348994791668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45962.348994791668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45962.348994791668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45962.348994791668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45962.348994791668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45962.348994791668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45962.348994791668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45962.348994791668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45962.348994791668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45962.348994791668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45962.348994791668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45962.348994791668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45962.348994791668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45962.348994791668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45962.348994791668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45962.348994791668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45962.348994791668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45962.348994791668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45962.348994791668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45962.348994791668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45962.348994791668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45962.348994791668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45962.348994791668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45962.348994791668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45962.348994791668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45962.348994791668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45962.348994791668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45962.348994791668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45962.348994791668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45962.348994791668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45962.348994791668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45962.348994791668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45962.348994791668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45962.348994791668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45962.348994791668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45962.348994791668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45962.348994791668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45962.348994791668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45962.348994791668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45962.348994791668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45962.348994791668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45962.348994791668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45962.348994791668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45962.348994791668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45962.348994791668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45962.348994791668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45962.348994791668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45962.348994791668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45962.348994791668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45962.348994791668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45962.348994791668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45962.348994791668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45962.348994791668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45962.348994791668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45962.348994791668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45962.348994791668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45962.348994791668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45962.348994791668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45962.348994791668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45962.348994791668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45962.348994791668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45962.348994791668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45962.348994791668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45962.348994791668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45962.348994791668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45962.348994791668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45962.348994791668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45962.348994791668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45962.348994791668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45962.348994791668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45962.348994791668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45962.348994791668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45962.348994791668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45962.348994791668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45962.348994791668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45962.348994791668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45962.348994791668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45962.348994791668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45962.348994791668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45962.348994791668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45962.348994791668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45962.348994791668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45962.348994791668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45962.348994791668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45962.348994791668</v>
      </c>
      <c r="H123" s="123"/>
      <c r="I123" s="119" t="str">
        <f>IFERROR(VLOOKUP(D123,DB!A:F,6,0),"")</f>
        <v/>
      </c>
      <c r="J123" s="119" t="str">
        <f>IFERROR(VLOOKUP(D123,DB!A:G,7,0),"")</f>
        <v/>
      </c>
      <c r="K123" s="125"/>
      <c r="L123" s="121" t="str">
        <f>IFERROR(VLOOKUP(D123,DB!A:I,9,0),"")</f>
        <v/>
      </c>
    </row>
    <row r="124" spans="1:12" ht="15" customHeight="1">
      <c r="A124" s="126"/>
      <c r="B124" s="126" t="str">
        <f>IFERROR(VLOOKUP(D124,DB!A:K,11,0),"")</f>
        <v/>
      </c>
      <c r="C124" s="127"/>
      <c r="D124" s="128"/>
      <c r="E124" s="129"/>
      <c r="F124" s="130"/>
      <c r="G124" s="131">
        <f ca="1">IFERROR(NOW()-F124,"")</f>
        <v>45962.348994791668</v>
      </c>
      <c r="H124" s="130"/>
      <c r="I124" s="126" t="str">
        <f>IFERROR(VLOOKUP(D124,DB!A:F,6,0),"")</f>
        <v/>
      </c>
      <c r="J124" s="126" t="str">
        <f>IFERROR(VLOOKUP(D124,DB!A:G,7,0),"")</f>
        <v/>
      </c>
      <c r="K124" s="132"/>
      <c r="L124" s="128" t="str">
        <f>IFERROR(VLOOKUP(D124,DB!A:I,9,0),"")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70.516934374994889</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39024</v>
      </c>
      <c r="F3" s="38">
        <v>45926.188877314817</v>
      </c>
      <c r="G3" s="144">
        <f t="shared" ref="G3" ca="1" si="0">IFERROR(NOW()-F3,"")</f>
        <v>36.160117245366564</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39024</v>
      </c>
      <c r="F4" s="153">
        <v>45948.661111111112</v>
      </c>
      <c r="G4" s="154">
        <f ca="1">IFERROR(NOW()-F4,"")</f>
        <v>13.687883449070796</v>
      </c>
      <c r="H4" s="153">
        <v>45948.661111111112</v>
      </c>
      <c r="I4" s="152" t="str">
        <f>IFERROR(VLOOKUP(D4,DB!A:F,6,0),"")</f>
        <v>SCECO</v>
      </c>
      <c r="J4" s="152" t="str">
        <f>IFERROR(VLOOKUP(D4,DB!A:G,7,0),"")</f>
        <v>Dead</v>
      </c>
      <c r="K4" s="152" t="s">
        <v>39130</v>
      </c>
      <c r="L4" s="152" t="str">
        <f>IFERROR(VLOOKUP(D4,DB!A:I,9,0),"")</f>
        <v>Latis</v>
      </c>
    </row>
    <row r="5" spans="1:13" ht="15">
      <c r="A5" s="152"/>
      <c r="B5" s="152" t="str">
        <f>IFERROR(VLOOKUP(D5,DB!A:K,11,0),"")</f>
        <v/>
      </c>
      <c r="C5" s="152"/>
      <c r="D5" s="152"/>
      <c r="E5" s="152"/>
      <c r="F5" s="153"/>
      <c r="G5" s="154">
        <f ca="1">IFERROR(NOW()-F5,"")</f>
        <v>45962.348994560183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45962.348994560183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45962.348994560183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45962.348994560183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45962.348994560183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45962.348994560183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45962.348994560183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45962.348994560183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45962.348994560183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45962.348994560183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45962.348994560183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45962.348994560183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45962.348994560183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45962.348994560183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45962.348994560183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45962.348994560183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45962.348994560183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45962.348994560183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45962.348994560183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45962.348994560183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45962.348994560183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45962.348994560183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45962.348994560183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45962.348994560183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45962.348994560183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45962.348994560183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45962.348994560183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45962.348994560183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45962.348994560183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45962.348994560183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45962.348994560183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45962.348994560183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45962.348994560183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45962.348994560183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45962.348994560183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45962.348994560183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45962.348994560183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45962.348994560183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45962.348994560183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45962.348994560183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45962.348994560183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45962.348994560183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45962.348994560183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45962.348994560183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45962.348994560183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45962.348994560183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45962.348994560183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45962.348994560183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45962.348994560183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45962.348994560183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45962.348994560183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45962.348994560183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45962.348994560183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45962.348994560183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45962.348994560183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45962.348994560183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45962.348994560183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45962.348994560183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45962.348994560183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45962.348994560183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45962.348994560183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45962.348994560183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45962.348994560183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45962.348994560183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45962.348994560183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45962.348994560183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45962.348994560183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45962.348994560183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45962.348994560183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45962.348994560183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45962.348994560183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45962.348994560183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45962.348994560183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45962.348994560183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45962.348994560183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45962.348994560183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45962.348994560183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45962.348994560183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45962.348994560183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45962.348994560183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45962.348994560183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45962.348994560183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45962.348994560183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45962.348994560183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45962.348994560183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45962.348994560183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45962.348994560183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45962.348994560183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45962.348994560183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45962.348994560183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45962.348994560183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45962.348994560183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45962.348994560183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45962.348994560183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45962.348994560183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45962.348994560183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45962.348994560183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45962.348994560183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45962.348994560183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45962.348994560183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45962.348994560183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45962.348994560183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45962.348994560183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45962.348994560183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45962.348994560183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45962.348994560183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45962.348994560183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45962.348994560183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45962.348994560183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45962.348994560183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45962.348994560183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45962.348994560183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45962.348994560183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45962.348994560183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45962.348994560183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45962.348994560183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45962.348994560183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45962.348994560183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45962.348994560183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45962.348994560183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45962.348994560183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45962.348994560183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45962.348994560183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45962.348994560183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45962.348994560183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45962.348994560183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45962.348994560183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45962.348994560183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45962.348994560183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45962.348994560183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45962.348994560183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45962.348994560183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45962.348994560183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45962.348994560183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45962.348994560183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45962.348994560183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45962.348994560183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45962.348994560183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45962.348994560183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45962.348994560183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45962.348994560183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45962.348994560183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45962.348994560183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45962.348994560183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45962.348994560183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45962.348994560183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45962.348994560183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45962.348994560183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45962.348994560183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45962.348994560183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45962.348994560183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45962.348994560183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45962.348994560183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45962.348994560183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45962.348994560183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45962.348994560183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45962.348994560183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45962.348994560183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45962.348994560183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45962.348994560183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45962.348994560183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45962.348994560183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45962.348994560183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45962.348994560183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45962.348994560183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45962.348994560183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45962.348994560183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45962.348994560183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45962.348994560183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45962.348994560183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45962.348994560183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45962.348994560183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45962.348994560183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45962.348994560183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45962.348994560183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45962.348994560183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45962.348994560183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45962.348994560183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45962.348994560183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45962.348994560183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45962.348994560183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45962.348994560183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45962.348994560183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45962.348994560183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45962.348994560183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45962.348994560183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45962.348994560183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45962.348994560183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45962.348994560183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45962.348994560183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45962.348994560183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45962.348994560183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45962.348994560183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45962.348994560183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45962.348994560183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45962.348994560183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45962.348994560183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45962.348994560183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45962.348994560183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45962.348994560183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45962.348994560183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45962.348994560183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45962.348994560183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45962.348994560183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45962.348994560183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45962.348994560183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45962.348994560183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45962.348994560183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45962.348994560183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45962.348994560183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45962.348994560183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45962.348994560183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45962.348994560183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45962.348994560183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45962.348994560183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45962.348994560183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45962.348994560183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45962.348994560183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45962.348994560183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45962.348994560183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45962.348994560183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45962.348994560183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45962.348994560183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45962.348994560183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45962.348994560183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45962.348994560183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45962.348994560183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45962.348994560183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45962.348994560183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45962.348994560183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45962.348994560183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45962.348994560183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45962.348994560183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45962.348994560183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45962.348994560183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45962.348994560183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45962.348994560183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45962.348994560183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45962.348994560183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45962.348994560183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45962.348994560183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45962.348994560183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45962.348994560183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45962.348994560183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45962.348994560183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45962.348994560183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45962.348994560183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45962.348994560183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45962.348994560183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45962.348994560183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45962.348994560183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45962.348994560183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45962.348994560183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45962.348994560183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45962.348994560183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45962.348994560183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45962.348994560183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45962.348994560183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45962.348994560183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45962.348994560183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45962.348994560183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45962.348994560183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45962.348994560183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45962.348994560183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45962.348994560183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45962.348994560183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45962.348994560183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45962.348994560183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45962.348994560183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45962.348994560183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45962.348994560183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45962.348994560183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45962.348994560183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45962.348994560183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45962.348994560183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45962.348994560183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45962.348994560183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45962.348994560183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45962.348994560183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45962.348994560183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45962.348994560183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45962.348994560183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45962.348994560183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45962.348994560183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45962.348994560183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45962.348994560183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45962.348994560183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45962.348994560183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45962.348994560183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45962.348994560183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45962.348994560183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45962.348994560183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45962.348994560183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45962.348994560183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45962.348994560183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45962.348994560183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45962.348994560183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45962.348994560183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45962.348994560183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45962.348994560183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45962.348994560183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45962.348994560183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45962.348994560183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45962.348994560183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45962.348994560183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45962.348994560183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45962.348994560183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45962.348994560183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45962.348994560183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45962.348994560183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45962.348994560183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45962.348994560183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45962.348994560183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45962.348994560183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45962.348994560183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45962.348994560183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45962.348994560183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45962.348994560183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45962.348994560183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45962.348994560183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45962.348994560183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45962.348994560183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45962.348994560183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45962.348994560183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45962.348994560183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45962.348994560183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45962.348994560183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45962.348994560183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45962.348994560183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45962.348994560183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45962.348994560183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45962.348994560183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45962.348994560183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45962.348994560183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45962.348994560183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45962.348994560183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45962.348994560183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45962.348994560183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45962.348994560183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45962.348994560183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45962.348994560183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45962.348994560183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45962.348994560183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45962.348994560183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45962.348994560183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45962.348994560183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45962.348994560183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45962.348994560183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45962.348994560183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45962.348994560183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45962.348994560183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45962.348994560183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45962.348994560183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45962.348994560183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45962.348994560183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45962.348994560183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45962.348994560183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45962.348994560183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45962.348994560183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45962.348994560183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45962.348994560183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45962.348994560183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45962.348994560183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45962.348994560183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45962.348994560183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45962.348994560183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45962.348994560183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45962.348994560183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45962.348994560183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45962.348994560183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45962.348994560183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45962.348994560183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45962.348994560183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45962.348994560183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45962.348994560183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45962.348994560183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45962.348994560183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45962.348994560183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45962.348994560183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45962.348994560183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45962.348994560183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45962.348994560183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45962.348994560183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45962.348994560183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45962.348994560183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45962.348994560183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45962.348994560183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45962.348994560183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45962.348994560183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45962.348994560183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45962.348994560183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45962.348994560183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45962.348994560183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45962.348994560183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45962.348994560183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45962.348994560183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45962.348994560183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45962.348994560183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45962.348994560183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45962.348994560183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45962.348994560183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45962.348994560183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45962.348994560183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45962.348994560183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45962.348994560183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45962.348994560183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45962.348994560183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45962.348994560183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45962.348994560183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45962.348994560183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45962.348994560183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45962.348994560183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45962.348994560183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45962.348994560183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45962.348994560183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45962.348994560183</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2025-11-01T05:22:33Z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